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2"/>
  <workbookPr/>
  <mc:AlternateContent xmlns:mc="http://schemas.openxmlformats.org/markup-compatibility/2006">
    <mc:Choice Requires="x15">
      <x15ac:absPath xmlns:x15ac="http://schemas.microsoft.com/office/spreadsheetml/2010/11/ac" url="/Users/angelinedavid/Documents/NAD/Programs &amp; Initiatives/Adventist HealthyYou/Made to Move Challenge/"/>
    </mc:Choice>
  </mc:AlternateContent>
  <xr:revisionPtr revIDLastSave="0" documentId="13_ncr:1_{B242D5A3-8FCC-8842-B3FC-4AF22BE7A68D}" xr6:coauthVersionLast="45" xr6:coauthVersionMax="45" xr10:uidLastSave="{00000000-0000-0000-0000-000000000000}"/>
  <bookViews>
    <workbookView xWindow="7720" yWindow="460" windowWidth="39540" windowHeight="26460" activeTab="1" xr2:uid="{00000000-000D-0000-FFFF-FFFF00000000}"/>
  </bookViews>
  <sheets>
    <sheet name="Sample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2" l="1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33" i="2" s="1"/>
  <c r="Y21" i="2"/>
  <c r="Y34" i="2" s="1"/>
  <c r="Y22" i="2"/>
  <c r="Y23" i="2"/>
  <c r="Y24" i="2"/>
  <c r="Y25" i="2"/>
  <c r="Y4" i="2"/>
  <c r="Z5" i="2"/>
  <c r="AA5" i="2"/>
  <c r="AB5" i="2"/>
  <c r="AC5" i="2"/>
  <c r="AD5" i="2"/>
  <c r="Z6" i="2"/>
  <c r="AA6" i="2"/>
  <c r="AB6" i="2"/>
  <c r="AC6" i="2"/>
  <c r="AD6" i="2"/>
  <c r="Z7" i="2"/>
  <c r="Z35" i="2" s="1"/>
  <c r="AA7" i="2"/>
  <c r="AB7" i="2"/>
  <c r="AC7" i="2"/>
  <c r="AD7" i="2"/>
  <c r="Z8" i="2"/>
  <c r="AA8" i="2"/>
  <c r="AB8" i="2"/>
  <c r="AB36" i="2" s="1"/>
  <c r="AC8" i="2"/>
  <c r="AC36" i="2" s="1"/>
  <c r="AD8" i="2"/>
  <c r="Z9" i="2"/>
  <c r="AA9" i="2"/>
  <c r="AB9" i="2"/>
  <c r="AC9" i="2"/>
  <c r="AD9" i="2"/>
  <c r="Z10" i="2"/>
  <c r="Z38" i="2" s="1"/>
  <c r="AA10" i="2"/>
  <c r="AA38" i="2" s="1"/>
  <c r="AB10" i="2"/>
  <c r="AC10" i="2"/>
  <c r="AD10" i="2"/>
  <c r="Z11" i="2"/>
  <c r="AA11" i="2"/>
  <c r="AB11" i="2"/>
  <c r="AC11" i="2"/>
  <c r="AD11" i="2"/>
  <c r="Z12" i="2"/>
  <c r="AA12" i="2"/>
  <c r="AB12" i="2"/>
  <c r="AC12" i="2"/>
  <c r="AD12" i="2"/>
  <c r="Z13" i="2"/>
  <c r="AA13" i="2"/>
  <c r="AB13" i="2"/>
  <c r="AC13" i="2"/>
  <c r="AD13" i="2"/>
  <c r="Z14" i="2"/>
  <c r="AA14" i="2"/>
  <c r="AB14" i="2"/>
  <c r="AC14" i="2"/>
  <c r="AD14" i="2"/>
  <c r="Z15" i="2"/>
  <c r="AA15" i="2"/>
  <c r="AB15" i="2"/>
  <c r="AC15" i="2"/>
  <c r="AD15" i="2"/>
  <c r="Z16" i="2"/>
  <c r="AA16" i="2"/>
  <c r="AB16" i="2"/>
  <c r="AC16" i="2"/>
  <c r="AD16" i="2"/>
  <c r="Z17" i="2"/>
  <c r="AA17" i="2"/>
  <c r="AB17" i="2"/>
  <c r="AC17" i="2"/>
  <c r="AD17" i="2"/>
  <c r="Z18" i="2"/>
  <c r="AA18" i="2"/>
  <c r="AB18" i="2"/>
  <c r="AC18" i="2"/>
  <c r="AD18" i="2"/>
  <c r="Z19" i="2"/>
  <c r="AA19" i="2"/>
  <c r="AB19" i="2"/>
  <c r="AC19" i="2"/>
  <c r="AD19" i="2"/>
  <c r="Z20" i="2"/>
  <c r="Z33" i="2" s="1"/>
  <c r="AA20" i="2"/>
  <c r="AB20" i="2"/>
  <c r="AB33" i="2" s="1"/>
  <c r="AC20" i="2"/>
  <c r="AC33" i="2" s="1"/>
  <c r="AD20" i="2"/>
  <c r="AD33" i="2" s="1"/>
  <c r="Z21" i="2"/>
  <c r="Z34" i="2" s="1"/>
  <c r="AA21" i="2"/>
  <c r="AA34" i="2" s="1"/>
  <c r="AB21" i="2"/>
  <c r="AB34" i="2" s="1"/>
  <c r="AC21" i="2"/>
  <c r="AC34" i="2" s="1"/>
  <c r="AD21" i="2"/>
  <c r="Z22" i="2"/>
  <c r="AA22" i="2"/>
  <c r="AB22" i="2"/>
  <c r="AC22" i="2"/>
  <c r="AD22" i="2"/>
  <c r="Z23" i="2"/>
  <c r="AA23" i="2"/>
  <c r="AB23" i="2"/>
  <c r="AC23" i="2"/>
  <c r="AD23" i="2"/>
  <c r="Z24" i="2"/>
  <c r="AA24" i="2"/>
  <c r="AB24" i="2"/>
  <c r="AC24" i="2"/>
  <c r="AD24" i="2"/>
  <c r="Z25" i="2"/>
  <c r="AA25" i="2"/>
  <c r="AB25" i="2"/>
  <c r="AC25" i="2"/>
  <c r="AD25" i="2"/>
  <c r="AD4" i="2"/>
  <c r="AC4" i="2"/>
  <c r="AB4" i="2"/>
  <c r="AA4" i="2"/>
  <c r="Z4" i="2"/>
  <c r="Y3" i="2"/>
  <c r="Z3" i="2"/>
  <c r="AA3" i="2"/>
  <c r="AB3" i="2"/>
  <c r="AC3" i="2"/>
  <c r="AD3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D33" i="2"/>
  <c r="W33" i="2" s="1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D34" i="2"/>
  <c r="W34" i="2" s="1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D35" i="2"/>
  <c r="W35" i="2" s="1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D36" i="2"/>
  <c r="W36" i="2" s="1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D37" i="2"/>
  <c r="W37" i="2" s="1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D38" i="2"/>
  <c r="W38" i="2" s="1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T28" i="2"/>
  <c r="C28" i="2"/>
  <c r="AB28" i="2" s="1"/>
  <c r="C38" i="2"/>
  <c r="C37" i="2"/>
  <c r="C36" i="2"/>
  <c r="C35" i="2"/>
  <c r="C34" i="2"/>
  <c r="C33" i="2"/>
  <c r="C32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AD29" i="2" s="1"/>
  <c r="S29" i="2"/>
  <c r="T29" i="2"/>
  <c r="C29" i="2"/>
  <c r="AB29" i="2" s="1"/>
  <c r="D28" i="2"/>
  <c r="E28" i="2"/>
  <c r="F28" i="2"/>
  <c r="G28" i="2"/>
  <c r="H28" i="2"/>
  <c r="I28" i="2"/>
  <c r="J28" i="2"/>
  <c r="K28" i="2"/>
  <c r="L28" i="2"/>
  <c r="M28" i="2"/>
  <c r="N28" i="2"/>
  <c r="P28" i="2"/>
  <c r="Q28" i="2"/>
  <c r="R28" i="2"/>
  <c r="AD28" i="2" s="1"/>
  <c r="S28" i="2"/>
  <c r="AC37" i="2" l="1"/>
  <c r="Z36" i="2"/>
  <c r="Y38" i="2"/>
  <c r="AB37" i="2"/>
  <c r="AD35" i="2"/>
  <c r="Y37" i="2"/>
  <c r="AD38" i="2"/>
  <c r="AA37" i="2"/>
  <c r="AC35" i="2"/>
  <c r="Y36" i="2"/>
  <c r="AA33" i="2"/>
  <c r="AC38" i="2"/>
  <c r="Z37" i="2"/>
  <c r="AB35" i="2"/>
  <c r="Y35" i="2"/>
  <c r="AB38" i="2"/>
  <c r="AD36" i="2"/>
  <c r="AA35" i="2"/>
  <c r="AD32" i="2"/>
  <c r="AD37" i="2"/>
  <c r="AA36" i="2"/>
  <c r="AD34" i="2"/>
  <c r="AC32" i="2"/>
  <c r="AB32" i="2"/>
  <c r="Y32" i="2"/>
  <c r="AA32" i="2"/>
  <c r="Z32" i="2"/>
  <c r="W32" i="2"/>
  <c r="Z29" i="2"/>
  <c r="AA28" i="2"/>
  <c r="AA29" i="2"/>
  <c r="AC28" i="2"/>
  <c r="Z28" i="2"/>
  <c r="AC29" i="2"/>
  <c r="Y28" i="2"/>
  <c r="Y29" i="2"/>
  <c r="W29" i="2"/>
  <c r="W28" i="2"/>
  <c r="P23" i="1"/>
  <c r="O23" i="1"/>
  <c r="N23" i="1"/>
  <c r="P21" i="1"/>
  <c r="O21" i="1"/>
  <c r="P18" i="1"/>
  <c r="O18" i="1"/>
  <c r="P16" i="1"/>
  <c r="O16" i="1"/>
  <c r="N16" i="1"/>
  <c r="P14" i="1"/>
  <c r="O14" i="1"/>
  <c r="K11" i="1"/>
  <c r="L11" i="1" s="1"/>
  <c r="J11" i="1"/>
  <c r="N21" i="1" s="1"/>
  <c r="K10" i="1"/>
  <c r="L10" i="1" s="1"/>
  <c r="J10" i="1"/>
  <c r="K9" i="1"/>
  <c r="L9" i="1" s="1"/>
  <c r="J9" i="1"/>
  <c r="K8" i="1"/>
  <c r="L8" i="1" s="1"/>
  <c r="J8" i="1"/>
  <c r="N18" i="1" s="1"/>
  <c r="K7" i="1"/>
  <c r="L7" i="1" s="1"/>
  <c r="J7" i="1"/>
  <c r="K6" i="1"/>
  <c r="L6" i="1" s="1"/>
  <c r="J6" i="1"/>
  <c r="K5" i="1"/>
  <c r="L5" i="1" s="1"/>
  <c r="J5" i="1"/>
  <c r="J4" i="1"/>
  <c r="N14" i="1" s="1"/>
</calcChain>
</file>

<file path=xl/sharedStrings.xml><?xml version="1.0" encoding="utf-8"?>
<sst xmlns="http://schemas.openxmlformats.org/spreadsheetml/2006/main" count="102" uniqueCount="68">
  <si>
    <t>ACTIVITY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</si>
  <si>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</si>
  <si>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</si>
  <si>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</si>
  <si>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</si>
  <si>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</si>
  <si>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</si>
  <si>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</si>
  <si>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</si>
  <si>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TOTAL</t>
  </si>
  <si>
    <t>CHANGE</t>
  </si>
  <si>
    <t>% CHANGE</t>
  </si>
  <si>
    <t>NOTES</t>
  </si>
  <si>
    <t># STEPS</t>
  </si>
  <si>
    <t>x</t>
  </si>
  <si>
    <t># PUSH UPS</t>
  </si>
  <si>
    <t># SIT UPS</t>
  </si>
  <si>
    <t># JUMPING JACKS</t>
  </si>
  <si>
    <t># BURPEES</t>
  </si>
  <si>
    <t># SQUATS</t>
  </si>
  <si>
    <t># LUNGES</t>
  </si>
  <si>
    <t>PLANK (SECONDS)</t>
  </si>
  <si>
    <t>TOTAL STEPS</t>
  </si>
  <si>
    <t>AVERAGE STEPS/DAY</t>
  </si>
  <si>
    <t>AVERAGE PACE / MI</t>
  </si>
  <si>
    <t>TOTAL PUSHUPS</t>
  </si>
  <si>
    <t>% CHANGE PUSHUPS</t>
  </si>
  <si>
    <t>FASTEST PACE / MI</t>
  </si>
  <si>
    <t>TOTALS</t>
  </si>
  <si>
    <t># Push ups</t>
  </si>
  <si>
    <t># Sit ups</t>
  </si>
  <si>
    <t># Jumping Jacks</t>
  </si>
  <si>
    <t>Pre</t>
  </si>
  <si>
    <t>Post</t>
  </si>
  <si>
    <t># Burpees</t>
  </si>
  <si>
    <t># Squats</t>
  </si>
  <si>
    <t># Lunges</t>
  </si>
  <si>
    <t>Plank (Seconds)</t>
  </si>
  <si>
    <t># Steps - Day 1</t>
  </si>
  <si>
    <t># Steps - Day 2</t>
  </si>
  <si>
    <t># Steps - Day 3</t>
  </si>
  <si>
    <t># Steps - Day 4</t>
  </si>
  <si>
    <t># Steps - Day 5</t>
  </si>
  <si>
    <t># Steps - Day 6</t>
  </si>
  <si>
    <t># Steps - Day 7</t>
  </si>
  <si>
    <t># Steps - Day 8</t>
  </si>
  <si>
    <t>NAME</t>
  </si>
  <si>
    <t>GENDER</t>
  </si>
  <si>
    <t>AGE GROUP</t>
  </si>
  <si>
    <t>% Change - Push ups</t>
  </si>
  <si>
    <t>% Change - Sit ups</t>
  </si>
  <si>
    <t>% Change - Jumping Jacks</t>
  </si>
  <si>
    <t>% Change - Burpees</t>
  </si>
  <si>
    <t>% Change - Squats</t>
  </si>
  <si>
    <t>% Change - Lunges</t>
  </si>
  <si>
    <t>% Change - Plank</t>
  </si>
  <si>
    <t>Example:
John Doe</t>
  </si>
  <si>
    <t>Male</t>
  </si>
  <si>
    <t>AGE</t>
  </si>
  <si>
    <t>Under 18</t>
  </si>
  <si>
    <t>18-34</t>
  </si>
  <si>
    <t>35-49</t>
  </si>
  <si>
    <t>50-64</t>
  </si>
  <si>
    <t>65-79</t>
  </si>
  <si>
    <t>80+</t>
  </si>
  <si>
    <t># People:</t>
  </si>
  <si>
    <t>Avg % Change</t>
  </si>
  <si>
    <t>% Change by 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</si>
</sst>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"/>
    <numFmt numFmtId="165" formatCode="#,##0.0"/>
  </numFmts>
  <fonts count="14" x14ac:knownFonts="1">
    <font>
      <sz val="10"/>
      <color indexed="8"/>
      <name val="Helvetica Neue Light"/>
    </font>
    <font>
      <sz val="10"/>
      <color indexed="9"/>
      <name val="Helvetica Neue Light"/>
    </font>
    <font>
      <b/>
      <sz val="10"/>
      <color indexed="11"/>
      <name val="Helvetica Neue"/>
    </font>
    <font>
      <b/>
      <sz val="10"/>
      <color indexed="9"/>
      <name val="Helvetica Neue"/>
    </font>
    <font>
      <b/>
      <sz val="36"/>
      <color indexed="17"/>
      <name val="Helvetica Neue"/>
    </font>
    <font>
      <sz val="10"/>
      <color indexed="18"/>
      <name val="Helvetica Neue"/>
    </font>
    <font>
      <b/>
      <sz val="31"/>
      <color indexed="17"/>
      <name val="Helvetica Neue"/>
    </font>
    <font>
      <b/>
      <sz val="12"/>
      <color theme="0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theme="0"/>
      <name val="Calibri"/>
      <family val="2"/>
    </font>
    <font>
      <b/>
      <sz val="12"/>
      <color indexed="8"/>
      <name val="Calibri"/>
      <family val="2"/>
    </font>
    <font>
      <b/>
      <sz val="12"/>
      <color indexed="11"/>
      <name val="Calibri"/>
      <family val="2"/>
    </font>
    <font>
      <b/>
      <sz val="18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639A"/>
        <bgColor indexed="64"/>
      </patternFill>
    </fill>
    <fill>
      <patternFill patternType="solid">
        <fgColor rgb="FFE15B29"/>
        <bgColor indexed="64"/>
      </patternFill>
    </fill>
  </fills>
  <borders count="76">
    <border>
      <left/>
      <right/>
      <top/>
      <bottom/>
      <diagonal/>
    </border>
    <border>
      <left style="thin">
        <color indexed="13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thin">
        <color indexed="13"/>
      </top>
      <bottom style="dotted">
        <color indexed="14"/>
      </bottom>
      <diagonal/>
    </border>
    <border>
      <left style="dotted">
        <color indexed="14"/>
      </left>
      <right style="thin">
        <color indexed="13"/>
      </right>
      <top style="thin">
        <color indexed="13"/>
      </top>
      <bottom style="dotted">
        <color indexed="14"/>
      </bottom>
      <diagonal/>
    </border>
    <border>
      <left style="thin">
        <color indexed="13"/>
      </left>
      <right style="dotted">
        <color indexed="14"/>
      </right>
      <top style="dotted">
        <color indexed="14"/>
      </top>
      <bottom style="thin">
        <color indexed="14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thin">
        <color indexed="14"/>
      </bottom>
      <diagonal/>
    </border>
    <border>
      <left style="dotted">
        <color indexed="14"/>
      </left>
      <right style="thin">
        <color indexed="13"/>
      </right>
      <top style="dotted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dotted">
        <color indexed="14"/>
      </bottom>
      <diagonal/>
    </border>
    <border>
      <left style="thin">
        <color indexed="14"/>
      </left>
      <right style="dotted">
        <color indexed="14"/>
      </right>
      <top style="thin">
        <color indexed="14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thin">
        <color indexed="14"/>
      </top>
      <bottom style="dotted">
        <color indexed="14"/>
      </bottom>
      <diagonal/>
    </border>
    <border>
      <left style="dotted">
        <color indexed="14"/>
      </left>
      <right style="thin">
        <color indexed="13"/>
      </right>
      <top style="thin">
        <color indexed="14"/>
      </top>
      <bottom style="dotted">
        <color indexed="14"/>
      </bottom>
      <diagonal/>
    </border>
    <border>
      <left style="thin">
        <color indexed="13"/>
      </left>
      <right style="thin">
        <color indexed="14"/>
      </right>
      <top style="dotted">
        <color indexed="14"/>
      </top>
      <bottom style="dotted">
        <color indexed="14"/>
      </bottom>
      <diagonal/>
    </border>
    <border>
      <left style="thin">
        <color indexed="14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thin">
        <color indexed="13"/>
      </right>
      <top style="dotted">
        <color indexed="14"/>
      </top>
      <bottom style="dotted">
        <color indexed="14"/>
      </bottom>
      <diagonal/>
    </border>
    <border>
      <left style="thin">
        <color indexed="13"/>
      </left>
      <right style="thin">
        <color indexed="14"/>
      </right>
      <top style="dotted">
        <color indexed="14"/>
      </top>
      <bottom style="thin">
        <color indexed="13"/>
      </bottom>
      <diagonal/>
    </border>
    <border>
      <left style="thin">
        <color indexed="14"/>
      </left>
      <right style="dotted">
        <color indexed="14"/>
      </right>
      <top style="dotted">
        <color indexed="14"/>
      </top>
      <bottom style="thin">
        <color indexed="13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thin">
        <color indexed="13"/>
      </bottom>
      <diagonal/>
    </border>
    <border>
      <left style="dotted">
        <color indexed="14"/>
      </left>
      <right style="thin">
        <color indexed="13"/>
      </right>
      <top style="dotted">
        <color indexed="14"/>
      </top>
      <bottom style="thin">
        <color indexed="13"/>
      </bottom>
      <diagonal/>
    </border>
    <border>
      <left/>
      <right style="dotted">
        <color indexed="18"/>
      </right>
      <top/>
      <bottom/>
      <diagonal/>
    </border>
    <border>
      <left style="dotted">
        <color indexed="18"/>
      </left>
      <right style="dotted">
        <color indexed="18"/>
      </right>
      <top/>
      <bottom/>
      <diagonal/>
    </border>
    <border>
      <left style="dotted">
        <color indexed="18"/>
      </left>
      <right/>
      <top/>
      <bottom/>
      <diagonal/>
    </border>
    <border>
      <left/>
      <right style="dotted">
        <color indexed="18"/>
      </right>
      <top/>
      <bottom style="dotted">
        <color indexed="18"/>
      </bottom>
      <diagonal/>
    </border>
    <border>
      <left style="dotted">
        <color indexed="18"/>
      </left>
      <right style="dotted">
        <color indexed="18"/>
      </right>
      <top/>
      <bottom style="dotted">
        <color indexed="18"/>
      </bottom>
      <diagonal/>
    </border>
    <border>
      <left style="dotted">
        <color indexed="18"/>
      </left>
      <right/>
      <top/>
      <bottom style="dotted">
        <color indexed="18"/>
      </bottom>
      <diagonal/>
    </border>
    <border>
      <left/>
      <right style="dotted">
        <color indexed="18"/>
      </right>
      <top style="dotted">
        <color indexed="18"/>
      </top>
      <bottom/>
      <diagonal/>
    </border>
    <border>
      <left style="dotted">
        <color indexed="18"/>
      </left>
      <right style="dotted">
        <color indexed="18"/>
      </right>
      <top style="dotted">
        <color indexed="18"/>
      </top>
      <bottom/>
      <diagonal/>
    </border>
    <border>
      <left style="dotted">
        <color indexed="18"/>
      </left>
      <right/>
      <top style="dotted">
        <color indexed="18"/>
      </top>
      <bottom/>
      <diagonal/>
    </border>
    <border>
      <left/>
      <right style="dotted">
        <color indexed="18"/>
      </right>
      <top/>
      <bottom/>
      <diagonal/>
    </border>
    <border>
      <left style="dotted">
        <color indexed="18"/>
      </left>
      <right style="dotted">
        <color indexed="18"/>
      </right>
      <top/>
      <bottom/>
      <diagonal/>
    </border>
    <border>
      <left style="dotted">
        <color indexed="18"/>
      </left>
      <right/>
      <top/>
      <bottom/>
      <diagonal/>
    </border>
    <border>
      <left/>
      <right style="dotted">
        <color indexed="18"/>
      </right>
      <top/>
      <bottom/>
      <diagonal/>
    </border>
    <border>
      <left style="dotted">
        <color indexed="18"/>
      </left>
      <right style="dotted">
        <color indexed="18"/>
      </right>
      <top/>
      <bottom/>
      <diagonal/>
    </border>
    <border>
      <left style="dotted">
        <color indexed="18"/>
      </left>
      <right/>
      <top/>
      <bottom/>
      <diagonal/>
    </border>
    <border>
      <left style="thin">
        <color indexed="13"/>
      </left>
      <right/>
      <top style="dotted">
        <color indexed="14"/>
      </top>
      <bottom style="dotted">
        <color indexed="1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3"/>
      </left>
      <right/>
      <top style="dotted">
        <color indexed="1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3"/>
      </left>
      <right/>
      <top style="dotted">
        <color indexed="1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003B5C"/>
      </bottom>
      <diagonal/>
    </border>
    <border>
      <left style="thin">
        <color indexed="13"/>
      </left>
      <right/>
      <top/>
      <bottom style="dotted">
        <color indexed="1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3B5C"/>
      </bottom>
      <diagonal/>
    </border>
    <border>
      <left style="hair">
        <color indexed="64"/>
      </left>
      <right/>
      <top style="hair">
        <color indexed="64"/>
      </top>
      <bottom style="medium">
        <color rgb="FF003B5C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rgb="FFE15B29"/>
      </left>
      <right/>
      <top style="medium">
        <color rgb="FFE15B29"/>
      </top>
      <bottom style="dotted">
        <color indexed="14"/>
      </bottom>
      <diagonal/>
    </border>
    <border>
      <left style="hair">
        <color indexed="64"/>
      </left>
      <right style="hair">
        <color indexed="64"/>
      </right>
      <top style="medium">
        <color rgb="FFE15B29"/>
      </top>
      <bottom style="hair">
        <color indexed="64"/>
      </bottom>
      <diagonal/>
    </border>
    <border>
      <left style="hair">
        <color indexed="64"/>
      </left>
      <right style="medium">
        <color rgb="FFE15B29"/>
      </right>
      <top style="medium">
        <color rgb="FFE15B29"/>
      </top>
      <bottom style="hair">
        <color indexed="64"/>
      </bottom>
      <diagonal/>
    </border>
    <border>
      <left style="medium">
        <color rgb="FFE15B29"/>
      </left>
      <right/>
      <top style="thin">
        <color indexed="14"/>
      </top>
      <bottom style="dotted">
        <color indexed="14"/>
      </bottom>
      <diagonal/>
    </border>
    <border>
      <left style="hair">
        <color indexed="64"/>
      </left>
      <right style="medium">
        <color rgb="FFE15B29"/>
      </right>
      <top style="hair">
        <color indexed="64"/>
      </top>
      <bottom style="hair">
        <color indexed="64"/>
      </bottom>
      <diagonal/>
    </border>
    <border>
      <left style="medium">
        <color rgb="FFE15B29"/>
      </left>
      <right/>
      <top style="thin">
        <color indexed="14"/>
      </top>
      <bottom style="medium">
        <color rgb="FFE15B2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E15B29"/>
      </bottom>
      <diagonal/>
    </border>
    <border>
      <left style="hair">
        <color indexed="64"/>
      </left>
      <right style="medium">
        <color rgb="FFE15B29"/>
      </right>
      <top style="hair">
        <color indexed="64"/>
      </top>
      <bottom style="medium">
        <color rgb="FFE15B2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164" fontId="1" fillId="4" borderId="13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left" vertical="center" wrapText="1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164" fontId="1" fillId="4" borderId="17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/>
    </xf>
    <xf numFmtId="49" fontId="5" fillId="5" borderId="25" xfId="0" applyNumberFormat="1" applyFont="1" applyFill="1" applyBorder="1" applyAlignment="1">
      <alignment horizontal="center" wrapText="1"/>
    </xf>
    <xf numFmtId="49" fontId="5" fillId="5" borderId="26" xfId="0" applyNumberFormat="1" applyFont="1" applyFill="1" applyBorder="1" applyAlignment="1">
      <alignment horizontal="center" wrapText="1"/>
    </xf>
    <xf numFmtId="49" fontId="5" fillId="5" borderId="27" xfId="0" applyNumberFormat="1" applyFont="1" applyFill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top" wrapText="1"/>
    </xf>
    <xf numFmtId="2" fontId="6" fillId="0" borderId="23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 vertical="top" wrapText="1"/>
    </xf>
    <xf numFmtId="2" fontId="6" fillId="0" borderId="32" xfId="0" applyNumberFormat="1" applyFont="1" applyBorder="1" applyAlignment="1">
      <alignment horizontal="center" vertical="top" wrapText="1"/>
    </xf>
    <xf numFmtId="3" fontId="6" fillId="0" borderId="33" xfId="0" applyNumberFormat="1" applyFont="1" applyBorder="1" applyAlignment="1">
      <alignment horizontal="center" vertical="top" wrapText="1"/>
    </xf>
    <xf numFmtId="0" fontId="9" fillId="7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7" borderId="0" xfId="0" applyFont="1" applyFill="1" applyAlignment="1">
      <alignment horizontal="center" vertical="top" wrapText="1"/>
    </xf>
    <xf numFmtId="0" fontId="9" fillId="7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1" fillId="7" borderId="0" xfId="0" applyFont="1" applyFill="1" applyBorder="1" applyAlignment="1">
      <alignment horizontal="center" vertical="top" wrapText="1"/>
    </xf>
    <xf numFmtId="49" fontId="12" fillId="3" borderId="52" xfId="0" applyNumberFormat="1" applyFont="1" applyFill="1" applyBorder="1" applyAlignment="1">
      <alignment horizontal="left" vertical="center" wrapText="1"/>
    </xf>
    <xf numFmtId="49" fontId="12" fillId="3" borderId="54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3" fontId="9" fillId="7" borderId="0" xfId="0" applyNumberFormat="1" applyFont="1" applyFill="1" applyBorder="1" applyAlignment="1">
      <alignment vertical="top" wrapText="1"/>
    </xf>
    <xf numFmtId="165" fontId="9" fillId="0" borderId="53" xfId="0" applyNumberFormat="1" applyFont="1" applyBorder="1" applyAlignment="1">
      <alignment vertical="center" wrapText="1"/>
    </xf>
    <xf numFmtId="165" fontId="9" fillId="0" borderId="56" xfId="0" applyNumberFormat="1" applyFont="1" applyBorder="1" applyAlignment="1">
      <alignment vertical="center" wrapText="1"/>
    </xf>
    <xf numFmtId="3" fontId="9" fillId="0" borderId="55" xfId="0" applyNumberFormat="1" applyFont="1" applyBorder="1" applyAlignment="1">
      <alignment vertical="center" wrapText="1"/>
    </xf>
    <xf numFmtId="3" fontId="9" fillId="0" borderId="57" xfId="0" applyNumberFormat="1" applyFont="1" applyBorder="1" applyAlignment="1">
      <alignment vertical="center" wrapText="1"/>
    </xf>
    <xf numFmtId="0" fontId="7" fillId="9" borderId="59" xfId="0" applyFont="1" applyFill="1" applyBorder="1" applyAlignment="1">
      <alignment vertical="top" wrapText="1"/>
    </xf>
    <xf numFmtId="9" fontId="9" fillId="0" borderId="60" xfId="0" applyNumberFormat="1" applyFont="1" applyBorder="1" applyAlignment="1">
      <alignment vertical="top" wrapText="1"/>
    </xf>
    <xf numFmtId="9" fontId="9" fillId="0" borderId="61" xfId="0" applyNumberFormat="1" applyFont="1" applyBorder="1" applyAlignment="1">
      <alignment vertical="top" wrapText="1"/>
    </xf>
    <xf numFmtId="0" fontId="7" fillId="9" borderId="62" xfId="0" applyFont="1" applyFill="1" applyBorder="1" applyAlignment="1">
      <alignment vertical="top" wrapText="1"/>
    </xf>
    <xf numFmtId="9" fontId="9" fillId="0" borderId="0" xfId="0" applyNumberFormat="1" applyFont="1" applyBorder="1" applyAlignment="1">
      <alignment vertical="top" wrapText="1"/>
    </xf>
    <xf numFmtId="9" fontId="9" fillId="0" borderId="63" xfId="0" applyNumberFormat="1" applyFont="1" applyBorder="1" applyAlignment="1">
      <alignment vertical="top" wrapText="1"/>
    </xf>
    <xf numFmtId="0" fontId="7" fillId="9" borderId="38" xfId="0" applyFont="1" applyFill="1" applyBorder="1" applyAlignment="1">
      <alignment vertical="top" wrapText="1"/>
    </xf>
    <xf numFmtId="9" fontId="9" fillId="0" borderId="39" xfId="0" applyNumberFormat="1" applyFont="1" applyBorder="1" applyAlignment="1">
      <alignment vertical="top" wrapText="1"/>
    </xf>
    <xf numFmtId="9" fontId="9" fillId="0" borderId="40" xfId="0" applyNumberFormat="1" applyFont="1" applyBorder="1" applyAlignment="1">
      <alignment vertical="top" wrapText="1"/>
    </xf>
    <xf numFmtId="9" fontId="9" fillId="0" borderId="56" xfId="0" applyNumberFormat="1" applyFont="1" applyBorder="1" applyAlignment="1">
      <alignment vertical="top" wrapText="1"/>
    </xf>
    <xf numFmtId="9" fontId="9" fillId="0" borderId="66" xfId="0" applyNumberFormat="1" applyFont="1" applyBorder="1" applyAlignment="1">
      <alignment vertical="top" wrapText="1"/>
    </xf>
    <xf numFmtId="9" fontId="9" fillId="0" borderId="57" xfId="0" applyNumberFormat="1" applyFont="1" applyBorder="1" applyAlignment="1">
      <alignment vertical="top" wrapText="1"/>
    </xf>
    <xf numFmtId="0" fontId="11" fillId="8" borderId="0" xfId="0" applyFont="1" applyFill="1" applyBorder="1" applyAlignment="1">
      <alignment horizontal="center" vertical="top" wrapText="1"/>
    </xf>
    <xf numFmtId="0" fontId="9" fillId="8" borderId="0" xfId="0" applyFont="1" applyFill="1" applyAlignment="1">
      <alignment vertical="top" wrapText="1"/>
    </xf>
    <xf numFmtId="0" fontId="11" fillId="8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top" wrapText="1"/>
    </xf>
    <xf numFmtId="0" fontId="9" fillId="8" borderId="0" xfId="0" applyFont="1" applyFill="1" applyAlignment="1">
      <alignment vertical="center" wrapText="1"/>
    </xf>
    <xf numFmtId="9" fontId="9" fillId="8" borderId="0" xfId="0" applyNumberFormat="1" applyFont="1" applyFill="1" applyAlignment="1">
      <alignment vertical="top" wrapText="1"/>
    </xf>
    <xf numFmtId="0" fontId="10" fillId="8" borderId="0" xfId="0" applyFont="1" applyFill="1" applyAlignment="1">
      <alignment vertical="center" wrapText="1"/>
    </xf>
    <xf numFmtId="0" fontId="10" fillId="8" borderId="0" xfId="0" applyFont="1" applyFill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vertical="center" wrapText="1"/>
    </xf>
    <xf numFmtId="3" fontId="9" fillId="8" borderId="0" xfId="0" applyNumberFormat="1" applyFont="1" applyFill="1" applyBorder="1" applyAlignment="1">
      <alignment vertical="top" wrapText="1"/>
    </xf>
    <xf numFmtId="165" fontId="9" fillId="8" borderId="62" xfId="0" applyNumberFormat="1" applyFont="1" applyFill="1" applyBorder="1" applyAlignment="1">
      <alignment vertical="center" wrapText="1"/>
    </xf>
    <xf numFmtId="165" fontId="9" fillId="8" borderId="63" xfId="0" applyNumberFormat="1" applyFont="1" applyFill="1" applyBorder="1" applyAlignment="1">
      <alignment vertical="center" wrapText="1"/>
    </xf>
    <xf numFmtId="3" fontId="9" fillId="8" borderId="62" xfId="0" applyNumberFormat="1" applyFont="1" applyFill="1" applyBorder="1" applyAlignment="1">
      <alignment vertical="center" wrapText="1"/>
    </xf>
    <xf numFmtId="3" fontId="9" fillId="8" borderId="63" xfId="0" applyNumberFormat="1" applyFont="1" applyFill="1" applyBorder="1" applyAlignment="1">
      <alignment vertical="center" wrapText="1"/>
    </xf>
    <xf numFmtId="0" fontId="10" fillId="8" borderId="0" xfId="0" applyFont="1" applyFill="1" applyAlignment="1">
      <alignment horizontal="right" vertical="center" wrapText="1"/>
    </xf>
    <xf numFmtId="0" fontId="10" fillId="8" borderId="67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13" fillId="8" borderId="0" xfId="0" applyFont="1" applyFill="1" applyAlignment="1">
      <alignment horizontal="center" vertical="center" wrapText="1"/>
    </xf>
    <xf numFmtId="3" fontId="9" fillId="6" borderId="64" xfId="0" applyNumberFormat="1" applyFont="1" applyFill="1" applyBorder="1" applyAlignment="1">
      <alignment vertical="top" wrapText="1"/>
    </xf>
    <xf numFmtId="3" fontId="9" fillId="0" borderId="45" xfId="0" applyNumberFormat="1" applyFont="1" applyFill="1" applyBorder="1" applyAlignment="1">
      <alignment vertical="top" wrapText="1"/>
    </xf>
    <xf numFmtId="3" fontId="9" fillId="6" borderId="45" xfId="0" applyNumberFormat="1" applyFont="1" applyFill="1" applyBorder="1" applyAlignment="1">
      <alignment vertical="top" wrapText="1"/>
    </xf>
    <xf numFmtId="3" fontId="9" fillId="0" borderId="65" xfId="0" applyNumberFormat="1" applyFont="1" applyFill="1" applyBorder="1" applyAlignment="1">
      <alignment vertical="top" wrapText="1"/>
    </xf>
    <xf numFmtId="0" fontId="13" fillId="8" borderId="46" xfId="0" applyFont="1" applyFill="1" applyBorder="1" applyAlignment="1" applyProtection="1">
      <alignment vertical="center" wrapText="1"/>
      <protection locked="0"/>
    </xf>
    <xf numFmtId="0" fontId="8" fillId="7" borderId="35" xfId="0" applyFont="1" applyFill="1" applyBorder="1" applyAlignment="1" applyProtection="1">
      <alignment vertical="center" wrapText="1"/>
      <protection locked="0"/>
    </xf>
    <xf numFmtId="0" fontId="9" fillId="7" borderId="35" xfId="0" applyFont="1" applyFill="1" applyBorder="1" applyAlignment="1" applyProtection="1">
      <alignment vertical="center" wrapText="1"/>
      <protection locked="0"/>
    </xf>
    <xf numFmtId="0" fontId="9" fillId="7" borderId="43" xfId="0" applyFont="1" applyFill="1" applyBorder="1" applyAlignment="1" applyProtection="1">
      <alignment vertical="center" wrapText="1"/>
      <protection locked="0"/>
    </xf>
    <xf numFmtId="0" fontId="13" fillId="8" borderId="0" xfId="0" applyFont="1" applyFill="1" applyBorder="1" applyAlignment="1" applyProtection="1">
      <alignment vertical="center" wrapText="1"/>
      <protection locked="0"/>
    </xf>
    <xf numFmtId="0" fontId="8" fillId="7" borderId="50" xfId="0" applyFont="1" applyFill="1" applyBorder="1" applyAlignment="1" applyProtection="1">
      <alignment vertical="center" wrapText="1"/>
      <protection locked="0"/>
    </xf>
    <xf numFmtId="0" fontId="9" fillId="7" borderId="50" xfId="0" applyFont="1" applyFill="1" applyBorder="1" applyAlignment="1" applyProtection="1">
      <alignment vertical="center" wrapText="1"/>
      <protection locked="0"/>
    </xf>
    <xf numFmtId="0" fontId="9" fillId="7" borderId="51" xfId="0" applyFont="1" applyFill="1" applyBorder="1" applyAlignment="1" applyProtection="1">
      <alignment vertical="center" wrapText="1"/>
      <protection locked="0"/>
    </xf>
    <xf numFmtId="49" fontId="12" fillId="3" borderId="47" xfId="0" applyNumberFormat="1" applyFont="1" applyFill="1" applyBorder="1" applyAlignment="1" applyProtection="1">
      <alignment horizontal="left" vertical="center" wrapText="1"/>
      <protection locked="0"/>
    </xf>
    <xf numFmtId="3" fontId="9" fillId="6" borderId="48" xfId="0" applyNumberFormat="1" applyFont="1" applyFill="1" applyBorder="1" applyAlignment="1" applyProtection="1">
      <alignment vertical="top" wrapText="1"/>
      <protection locked="0"/>
    </xf>
    <xf numFmtId="3" fontId="9" fillId="6" borderId="49" xfId="0" applyNumberFormat="1" applyFont="1" applyFill="1" applyBorder="1" applyAlignment="1" applyProtection="1">
      <alignment vertical="top" wrapText="1"/>
      <protection locked="0"/>
    </xf>
    <xf numFmtId="49" fontId="12" fillId="3" borderId="3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35" xfId="0" applyNumberFormat="1" applyFont="1" applyFill="1" applyBorder="1" applyAlignment="1" applyProtection="1">
      <alignment vertical="top" wrapText="1"/>
      <protection locked="0"/>
    </xf>
    <xf numFmtId="3" fontId="9" fillId="0" borderId="43" xfId="0" applyNumberFormat="1" applyFont="1" applyFill="1" applyBorder="1" applyAlignment="1" applyProtection="1">
      <alignment vertical="top" wrapText="1"/>
      <protection locked="0"/>
    </xf>
    <xf numFmtId="3" fontId="9" fillId="6" borderId="35" xfId="0" applyNumberFormat="1" applyFont="1" applyFill="1" applyBorder="1" applyAlignment="1" applyProtection="1">
      <alignment vertical="top" wrapText="1"/>
      <protection locked="0"/>
    </xf>
    <xf numFmtId="3" fontId="9" fillId="6" borderId="43" xfId="0" applyNumberFormat="1" applyFont="1" applyFill="1" applyBorder="1" applyAlignment="1" applyProtection="1">
      <alignment vertical="top" wrapText="1"/>
      <protection locked="0"/>
    </xf>
    <xf numFmtId="49" fontId="12" fillId="3" borderId="36" xfId="0" applyNumberFormat="1" applyFont="1" applyFill="1" applyBorder="1" applyAlignment="1" applyProtection="1">
      <alignment horizontal="left" vertical="center" wrapText="1"/>
      <protection locked="0"/>
    </xf>
    <xf numFmtId="3" fontId="9" fillId="6" borderId="37" xfId="0" applyNumberFormat="1" applyFont="1" applyFill="1" applyBorder="1" applyAlignment="1" applyProtection="1">
      <alignment vertical="top" wrapText="1"/>
      <protection locked="0"/>
    </xf>
    <xf numFmtId="3" fontId="9" fillId="6" borderId="58" xfId="0" applyNumberFormat="1" applyFont="1" applyFill="1" applyBorder="1" applyAlignment="1" applyProtection="1">
      <alignment vertical="top" wrapText="1"/>
      <protection locked="0"/>
    </xf>
    <xf numFmtId="49" fontId="12" fillId="3" borderId="68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9" xfId="0" applyNumberFormat="1" applyFont="1" applyFill="1" applyBorder="1" applyAlignment="1" applyProtection="1">
      <alignment vertical="top" wrapText="1"/>
      <protection locked="0"/>
    </xf>
    <xf numFmtId="3" fontId="9" fillId="0" borderId="70" xfId="0" applyNumberFormat="1" applyFont="1" applyFill="1" applyBorder="1" applyAlignment="1" applyProtection="1">
      <alignment vertical="top" wrapText="1"/>
      <protection locked="0"/>
    </xf>
    <xf numFmtId="49" fontId="12" fillId="3" borderId="71" xfId="0" applyNumberFormat="1" applyFont="1" applyFill="1" applyBorder="1" applyAlignment="1" applyProtection="1">
      <alignment horizontal="left" vertical="center" wrapText="1"/>
      <protection locked="0"/>
    </xf>
    <xf numFmtId="3" fontId="9" fillId="6" borderId="72" xfId="0" applyNumberFormat="1" applyFont="1" applyFill="1" applyBorder="1" applyAlignment="1" applyProtection="1">
      <alignment vertical="top" wrapText="1"/>
      <protection locked="0"/>
    </xf>
    <xf numFmtId="3" fontId="9" fillId="0" borderId="72" xfId="0" applyNumberFormat="1" applyFont="1" applyFill="1" applyBorder="1" applyAlignment="1" applyProtection="1">
      <alignment vertical="top" wrapText="1"/>
      <protection locked="0"/>
    </xf>
    <xf numFmtId="49" fontId="12" fillId="3" borderId="73" xfId="0" applyNumberFormat="1" applyFont="1" applyFill="1" applyBorder="1" applyAlignment="1" applyProtection="1">
      <alignment horizontal="left" vertical="center" wrapText="1"/>
      <protection locked="0"/>
    </xf>
    <xf numFmtId="3" fontId="9" fillId="6" borderId="74" xfId="0" applyNumberFormat="1" applyFont="1" applyFill="1" applyBorder="1" applyAlignment="1" applyProtection="1">
      <alignment vertical="top" wrapText="1"/>
      <protection locked="0"/>
    </xf>
    <xf numFmtId="3" fontId="9" fillId="6" borderId="75" xfId="0" applyNumberFormat="1" applyFont="1" applyFill="1" applyBorder="1" applyAlignment="1" applyProtection="1">
      <alignment vertical="top" wrapText="1"/>
      <protection locked="0"/>
    </xf>
    <xf numFmtId="3" fontId="9" fillId="0" borderId="48" xfId="0" applyNumberFormat="1" applyFont="1" applyFill="1" applyBorder="1" applyAlignment="1" applyProtection="1">
      <alignment vertical="top" wrapText="1"/>
      <protection locked="0"/>
    </xf>
    <xf numFmtId="3" fontId="9" fillId="0" borderId="49" xfId="0" applyNumberFormat="1" applyFont="1" applyFill="1" applyBorder="1" applyAlignment="1" applyProtection="1">
      <alignment vertical="top" wrapText="1"/>
      <protection locked="0"/>
    </xf>
    <xf numFmtId="49" fontId="12" fillId="9" borderId="34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41" xfId="0" applyNumberFormat="1" applyFont="1" applyFill="1" applyBorder="1" applyAlignment="1" applyProtection="1">
      <alignment horizontal="left" vertical="center" wrapText="1"/>
      <protection locked="0"/>
    </xf>
    <xf numFmtId="3" fontId="9" fillId="0" borderId="42" xfId="0" applyNumberFormat="1" applyFont="1" applyFill="1" applyBorder="1" applyAlignment="1" applyProtection="1">
      <alignment vertical="top" wrapText="1"/>
      <protection locked="0"/>
    </xf>
    <xf numFmtId="3" fontId="9" fillId="0" borderId="44" xfId="0" applyNumberFormat="1" applyFont="1" applyFill="1" applyBorder="1" applyAlignment="1" applyProtection="1">
      <alignment vertical="top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414040"/>
      <rgbColor rgb="FFFEFEFE"/>
      <rgbColor rgb="FF003B5C"/>
      <rgbColor rgb="FFDDDDDD"/>
      <rgbColor rgb="FFBCBCBC"/>
      <rgbColor rgb="FFE05B29"/>
      <rgbColor rgb="FFF0F0F0"/>
      <rgbColor rgb="FF222222"/>
      <rgbColor rgb="FF7A7A7A"/>
      <rgbColor rgb="FF444344"/>
      <rgbColor rgb="FFA6A6A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5B29"/>
      <color rgb="FF00639A"/>
      <color rgb="FF003B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9847000000000001"/>
          <c:y val="8.3407499999999996E-2"/>
          <c:w val="0.79183400000000004"/>
          <c:h val="0.79168499999999997"/>
        </c:manualLayout>
      </c:layout>
      <c:lineChart>
        <c:grouping val="standard"/>
        <c:varyColors val="0"/>
        <c:ser>
          <c:idx val="0"/>
          <c:order val="0"/>
          <c:tx>
            <c:strRef>
              <c:f>Sample!$D$3</c:f>
              <c:strCache>
                <c:ptCount val="1"/>
                <c:pt idx="0">
                  <c:v>9/22/20</c:v>
                </c:pt>
              </c:strCache>
            </c:strRef>
          </c:tx>
          <c:spPr>
            <a:ln w="381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circle"/>
            <c:size val="6"/>
            <c:spPr>
              <a:solidFill>
                <a:srgbClr val="FFFFFF"/>
              </a:solidFill>
              <a:ln w="254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8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</c:strLit>
          </c:cat>
          <c:val>
            <c:numRef>
              <c:f>Sample!$D$4:$D$11</c:f>
              <c:numCache>
                <c:formatCode>#,##0</c:formatCode>
                <c:ptCount val="8"/>
                <c:pt idx="0">
                  <c:v>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A-374D-BA06-39BF13230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 cap="flat">
            <a:solidFill>
              <a:srgbClr val="A7A7A7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444444"/>
                </a:solidFill>
                <a:latin typeface="Helvetica Neue"/>
              </a:defRPr>
            </a:pPr>
            <a:endParaRPr lang="en-US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A7A7A7"/>
              </a:solidFill>
              <a:custDash>
                <a:ds d="200000" sp="200000"/>
              </a:custDash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635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444444"/>
                </a:solidFill>
                <a:latin typeface="Helvetica Neue"/>
              </a:defRPr>
            </a:pPr>
            <a:endParaRPr lang="en-US"/>
          </a:p>
        </c:txPr>
        <c:crossAx val="2094734552"/>
        <c:crosses val="autoZero"/>
        <c:crossBetween val="midCat"/>
        <c:majorUnit val="864"/>
        <c:minorUnit val="432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6037899999999999"/>
          <c:y val="8.3556199999999997E-2"/>
          <c:w val="0.83462099999999995"/>
          <c:h val="0.79311799999999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Sample!$A$4:$A$4</c:f>
              <c:strCache>
                <c:ptCount val="1"/>
                <c:pt idx="0">
                  <c:v># STEPS</c:v>
                </c:pt>
              </c:strCache>
            </c:strRef>
          </c:tx>
          <c:spPr>
            <a:solidFill>
              <a:schemeClr val="accent1">
                <a:hueOff val="-103870"/>
                <a:satOff val="19151"/>
                <a:lumOff val="-16482"/>
                <a:alpha val="85000"/>
              </a:schemeClr>
            </a:solidFill>
            <a:ln w="12700" cap="flat">
              <a:noFill/>
              <a:miter lim="400000"/>
            </a:ln>
            <a:effectLst/>
          </c:spPr>
          <c:invertIfNegative val="0"/>
          <c:cat>
            <c:multiLvlStrRef>
              <c:f>Sample!$B$2:$I$3</c:f>
              <c:multiLvlStrCache>
                <c:ptCount val="8"/>
                <c:lvl>
                  <c:pt idx="0">
                    <c:v>9/20/20</c:v>
                  </c:pt>
                  <c:pt idx="1">
                    <c:v>9/21/20</c:v>
                  </c:pt>
                  <c:pt idx="2">
                    <c:v>9/22/20</c:v>
                  </c:pt>
                  <c:pt idx="3">
                    <c:v>9/23/20</c:v>
                  </c:pt>
                  <c:pt idx="4">
                    <c:v>9/24/20</c:v>
                  </c:pt>
                  <c:pt idx="5">
                    <c:v>9/25/20</c:v>
                  </c:pt>
                  <c:pt idx="6">
                    <c:v>9/26/20</c:v>
                  </c:pt>
                  <c:pt idx="7">
                    <c:v>9/27/20</c:v>
                  </c:pt>
                </c:lvl>
                <c:lvl>
                  <c:pt idx="0">
                    <c:v>DAY 1</c:v>
                  </c:pt>
                  <c:pt idx="1">
                    <c:v>DAY 2</c:v>
                  </c:pt>
                  <c:pt idx="2">
                    <c:v>DAY 3</c:v>
                  </c:pt>
                  <c:pt idx="3">
                    <c:v>DAY 4</c:v>
                  </c:pt>
                  <c:pt idx="4">
                    <c:v>DAY 5</c:v>
                  </c:pt>
                  <c:pt idx="5">
                    <c:v>DAY 6</c:v>
                  </c:pt>
                  <c:pt idx="6">
                    <c:v>DAY 7</c:v>
                  </c:pt>
                  <c:pt idx="7">
                    <c:v>DAY 8</c:v>
                  </c:pt>
                </c:lvl>
              </c:multiLvlStrCache>
            </c:multiLvlStrRef>
          </c:cat>
          <c:val>
            <c:numRef>
              <c:f>Sample!$B$4:$I$4</c:f>
              <c:numCache>
                <c:formatCode>#,##0</c:formatCode>
                <c:ptCount val="8"/>
                <c:pt idx="0">
                  <c:v>8786</c:v>
                </c:pt>
                <c:pt idx="1">
                  <c:v>2345</c:v>
                </c:pt>
                <c:pt idx="2">
                  <c:v>3456</c:v>
                </c:pt>
                <c:pt idx="3">
                  <c:v>5464</c:v>
                </c:pt>
                <c:pt idx="4">
                  <c:v>12875</c:v>
                </c:pt>
                <c:pt idx="5">
                  <c:v>13765</c:v>
                </c:pt>
                <c:pt idx="6">
                  <c:v>4532</c:v>
                </c:pt>
                <c:pt idx="7">
                  <c:v>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A-A04C-AFB8-3B9FF1C18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444444"/>
                </a:solidFill>
                <a:latin typeface="Helvetica Neue"/>
              </a:defRPr>
            </a:pPr>
            <a:endParaRPr lang="en-US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A7A7A7"/>
              </a:solidFill>
              <a:custDash>
                <a:ds d="200000" sp="200000"/>
              </a:custDash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635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444444"/>
                </a:solidFill>
                <a:latin typeface="Helvetica Neue"/>
              </a:defRPr>
            </a:pPr>
            <a:endParaRPr lang="en-US"/>
          </a:p>
        </c:txPr>
        <c:crossAx val="2094734552"/>
        <c:crosses val="autoZero"/>
        <c:crossBetween val="between"/>
        <c:majorUnit val="3500"/>
        <c:minorUnit val="1750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53668</xdr:colOff>
      <xdr:row>0</xdr:row>
      <xdr:rowOff>715645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-19050" y="-46673"/>
          <a:ext cx="11229669" cy="715646"/>
        </a:xfrm>
        <a:prstGeom prst="rect">
          <a:avLst/>
        </a:prstGeom>
        <a:solidFill>
          <a:srgbClr val="003B5C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rtl="0" latinLnBrk="0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300" b="1" i="0" u="none" strike="noStrike" cap="none" spc="0" baseline="0"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2300" b="1" i="0" u="none" strike="noStrike" cap="none" spc="0" baseline="0"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 Neue"/>
            </a:rPr>
            <a:t>Name:  Sample</a:t>
          </a:r>
        </a:p>
      </xdr:txBody>
    </xdr:sp>
    <xdr:clientData/>
  </xdr:twoCellAnchor>
  <xdr:twoCellAnchor>
    <xdr:from>
      <xdr:col>0</xdr:col>
      <xdr:colOff>0</xdr:colOff>
      <xdr:row>0</xdr:row>
      <xdr:rowOff>622300</xdr:rowOff>
    </xdr:from>
    <xdr:to>
      <xdr:col>13</xdr:col>
      <xdr:colOff>15568</xdr:colOff>
      <xdr:row>0</xdr:row>
      <xdr:rowOff>952500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622299"/>
          <a:ext cx="11191569" cy="330201"/>
        </a:xfrm>
        <a:prstGeom prst="rect">
          <a:avLst/>
        </a:prstGeom>
        <a:solidFill>
          <a:srgbClr val="6BA539"/>
        </a:solidFill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0</xdr:colOff>
      <xdr:row>0</xdr:row>
      <xdr:rowOff>3483863</xdr:rowOff>
    </xdr:from>
    <xdr:to>
      <xdr:col>8</xdr:col>
      <xdr:colOff>69331</xdr:colOff>
      <xdr:row>0</xdr:row>
      <xdr:rowOff>3483864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0" y="3483863"/>
          <a:ext cx="6393932" cy="2"/>
        </a:xfrm>
        <a:prstGeom prst="line">
          <a:avLst/>
        </a:prstGeom>
        <a:noFill/>
        <a:ln w="12700" cap="flat">
          <a:solidFill>
            <a:srgbClr val="606060"/>
          </a:solidFill>
          <a:prstDash val="solid"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</xdr:col>
      <xdr:colOff>255968</xdr:colOff>
      <xdr:row>0</xdr:row>
      <xdr:rowOff>1445641</xdr:rowOff>
    </xdr:from>
    <xdr:to>
      <xdr:col>7</xdr:col>
      <xdr:colOff>556260</xdr:colOff>
      <xdr:row>0</xdr:row>
      <xdr:rowOff>3230181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1445641</xdr:rowOff>
    </xdr:from>
    <xdr:to>
      <xdr:col>3</xdr:col>
      <xdr:colOff>462343</xdr:colOff>
      <xdr:row>0</xdr:row>
      <xdr:rowOff>3227006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0</xdr:row>
      <xdr:rowOff>1033589</xdr:rowOff>
    </xdr:from>
    <xdr:to>
      <xdr:col>8</xdr:col>
      <xdr:colOff>31750</xdr:colOff>
      <xdr:row>0</xdr:row>
      <xdr:rowOff>1340294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38550" y="1033589"/>
          <a:ext cx="2717800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cap="all" spc="0" baseline="0">
              <a:solidFill>
                <a:srgbClr val="22222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1" i="0" u="none" strike="noStrike" cap="all" spc="0" baseline="0">
              <a:solidFill>
                <a:srgbClr val="222222"/>
              </a:solidFill>
              <a:uFillTx/>
              <a:latin typeface="+mn-lt"/>
              <a:ea typeface="+mn-ea"/>
              <a:cs typeface="+mn-cs"/>
              <a:sym typeface="Helvetica Neue"/>
            </a:rPr>
            <a:t>Pace (Time / Mile)</a:t>
          </a:r>
        </a:p>
      </xdr:txBody>
    </xdr:sp>
    <xdr:clientData/>
  </xdr:twoCellAnchor>
  <xdr:twoCellAnchor>
    <xdr:from>
      <xdr:col>0</xdr:col>
      <xdr:colOff>0</xdr:colOff>
      <xdr:row>0</xdr:row>
      <xdr:rowOff>1031557</xdr:rowOff>
    </xdr:from>
    <xdr:to>
      <xdr:col>3</xdr:col>
      <xdr:colOff>50800</xdr:colOff>
      <xdr:row>0</xdr:row>
      <xdr:rowOff>1338262</xdr:rowOff>
    </xdr:to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-5842" y="1031557"/>
          <a:ext cx="2946401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cap="all" spc="0" baseline="0">
              <a:solidFill>
                <a:srgbClr val="22222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100" b="1" i="0" u="none" strike="noStrike" cap="all" spc="0" baseline="0">
              <a:solidFill>
                <a:srgbClr val="222222"/>
              </a:solidFill>
              <a:uFillTx/>
              <a:latin typeface="+mn-lt"/>
              <a:ea typeface="+mn-ea"/>
              <a:cs typeface="+mn-cs"/>
              <a:sym typeface="Helvetica Neue"/>
            </a:rPr>
            <a:t>Distance (Miles)</a:t>
          </a:r>
        </a:p>
      </xdr:txBody>
    </xdr:sp>
    <xdr:clientData/>
  </xdr:twoCellAnchor>
  <xdr:twoCellAnchor>
    <xdr:from>
      <xdr:col>0</xdr:col>
      <xdr:colOff>0</xdr:colOff>
      <xdr:row>13</xdr:row>
      <xdr:rowOff>241934</xdr:rowOff>
    </xdr:from>
    <xdr:to>
      <xdr:col>13</xdr:col>
      <xdr:colOff>53668</xdr:colOff>
      <xdr:row>14</xdr:row>
      <xdr:rowOff>144145</xdr:rowOff>
    </xdr:to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-19050" y="8842375"/>
          <a:ext cx="11229669" cy="379731"/>
        </a:xfrm>
        <a:prstGeom prst="rect">
          <a:avLst/>
        </a:prstGeom>
        <a:solidFill>
          <a:srgbClr val="F1F1F1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0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INDIVIDUAL SUMMARY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101601</xdr:colOff>
      <xdr:row>0</xdr:row>
      <xdr:rowOff>0</xdr:rowOff>
    </xdr:from>
    <xdr:to>
      <xdr:col>24</xdr:col>
      <xdr:colOff>284371</xdr:colOff>
      <xdr:row>1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29CD72-E778-474F-98A7-31C901830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07101" y="0"/>
          <a:ext cx="221477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01_Running_Log">
  <a:themeElements>
    <a:clrScheme name="01_Running_Log">
      <a:dk1>
        <a:srgbClr val="000000"/>
      </a:dk1>
      <a:lt1>
        <a:srgbClr val="FFFFFF"/>
      </a:lt1>
      <a:dk2>
        <a:srgbClr val="444444"/>
      </a:dk2>
      <a:lt2>
        <a:srgbClr val="89847F"/>
      </a:lt2>
      <a:accent1>
        <a:srgbClr val="41BCEB"/>
      </a:accent1>
      <a:accent2>
        <a:srgbClr val="85CC82"/>
      </a:accent2>
      <a:accent3>
        <a:srgbClr val="FF9E41"/>
      </a:accent3>
      <a:accent4>
        <a:srgbClr val="FF5545"/>
      </a:accent4>
      <a:accent5>
        <a:srgbClr val="F16CB6"/>
      </a:accent5>
      <a:accent6>
        <a:srgbClr val="5862C2"/>
      </a:accent6>
      <a:hlink>
        <a:srgbClr val="0000FF"/>
      </a:hlink>
      <a:folHlink>
        <a:srgbClr val="FF00FF"/>
      </a:folHlink>
    </a:clrScheme>
    <a:fontScheme name="01_Running_Log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1_Running_Log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4">
            <a:hueOff val="255805"/>
            <a:lumOff val="-19001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232323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showGridLines="0" workbookViewId="0">
      <selection activeCell="D1" sqref="D1"/>
    </sheetView>
  </sheetViews>
  <sheetFormatPr baseColWidth="10" defaultColWidth="8.33203125" defaultRowHeight="20" customHeight="1" x14ac:dyDescent="0.15"/>
  <cols>
    <col min="1" max="1" width="20" style="1" customWidth="1"/>
    <col min="2" max="12" width="9" style="1" customWidth="1"/>
    <col min="13" max="13" width="27.6640625" style="1" customWidth="1"/>
    <col min="14" max="16" width="28" style="23" customWidth="1"/>
    <col min="17" max="17" width="8.33203125" style="23" customWidth="1"/>
    <col min="18" max="16384" width="8.33203125" style="23"/>
  </cols>
  <sheetData>
    <row r="1" spans="1:16" ht="315" customHeight="1" x14ac:dyDescent="0.15"/>
    <row r="2" spans="1:16" ht="20" customHeight="1" x14ac:dyDescent="0.15">
      <c r="A2" s="134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30" t="s">
        <v>9</v>
      </c>
      <c r="K2" s="130" t="s">
        <v>10</v>
      </c>
      <c r="L2" s="130" t="s">
        <v>11</v>
      </c>
      <c r="M2" s="132" t="s">
        <v>12</v>
      </c>
    </row>
    <row r="3" spans="1:16" ht="20.25" customHeight="1" x14ac:dyDescent="0.15">
      <c r="A3" s="135"/>
      <c r="B3" s="3">
        <v>44094</v>
      </c>
      <c r="C3" s="3">
        <v>44095</v>
      </c>
      <c r="D3" s="3">
        <v>44096</v>
      </c>
      <c r="E3" s="3">
        <v>44097</v>
      </c>
      <c r="F3" s="3">
        <v>44098</v>
      </c>
      <c r="G3" s="3">
        <v>44099</v>
      </c>
      <c r="H3" s="3">
        <v>44100</v>
      </c>
      <c r="I3" s="3">
        <v>44101</v>
      </c>
      <c r="J3" s="131"/>
      <c r="K3" s="131"/>
      <c r="L3" s="131"/>
      <c r="M3" s="133"/>
    </row>
    <row r="4" spans="1:16" ht="35.25" customHeight="1" x14ac:dyDescent="0.15">
      <c r="A4" s="4" t="s">
        <v>13</v>
      </c>
      <c r="B4" s="5">
        <v>8786</v>
      </c>
      <c r="C4" s="6">
        <v>2345</v>
      </c>
      <c r="D4" s="6">
        <v>3456</v>
      </c>
      <c r="E4" s="6">
        <v>5464</v>
      </c>
      <c r="F4" s="6">
        <v>12875</v>
      </c>
      <c r="G4" s="6">
        <v>13765</v>
      </c>
      <c r="H4" s="6">
        <v>4532</v>
      </c>
      <c r="I4" s="6">
        <v>7643</v>
      </c>
      <c r="J4" s="6">
        <f t="shared" ref="J4:J11" si="0">SUM(B4:I4)</f>
        <v>58866</v>
      </c>
      <c r="K4" s="7" t="s">
        <v>14</v>
      </c>
      <c r="L4" s="7" t="s">
        <v>14</v>
      </c>
      <c r="M4" s="8"/>
    </row>
    <row r="5" spans="1:16" ht="35.25" customHeight="1" x14ac:dyDescent="0.15">
      <c r="A5" s="9" t="s">
        <v>15</v>
      </c>
      <c r="B5" s="10">
        <v>12</v>
      </c>
      <c r="C5" s="11"/>
      <c r="D5" s="11"/>
      <c r="E5" s="11"/>
      <c r="F5" s="11"/>
      <c r="G5" s="11"/>
      <c r="H5" s="11"/>
      <c r="I5" s="11">
        <v>23</v>
      </c>
      <c r="J5" s="11">
        <f t="shared" si="0"/>
        <v>35</v>
      </c>
      <c r="K5" s="11">
        <f t="shared" ref="K5:K11" si="1">I5-B5</f>
        <v>11</v>
      </c>
      <c r="L5" s="12">
        <f t="shared" ref="L5:L11" si="2">K5/B5</f>
        <v>0.91666666666666663</v>
      </c>
      <c r="M5" s="13"/>
    </row>
    <row r="6" spans="1:16" ht="35.25" customHeight="1" x14ac:dyDescent="0.15">
      <c r="A6" s="9" t="s">
        <v>16</v>
      </c>
      <c r="B6" s="14">
        <v>56</v>
      </c>
      <c r="C6" s="15"/>
      <c r="D6" s="15"/>
      <c r="E6" s="15"/>
      <c r="F6" s="15"/>
      <c r="G6" s="15"/>
      <c r="H6" s="15"/>
      <c r="I6" s="15">
        <v>98</v>
      </c>
      <c r="J6" s="15">
        <f t="shared" si="0"/>
        <v>154</v>
      </c>
      <c r="K6" s="15">
        <f t="shared" si="1"/>
        <v>42</v>
      </c>
      <c r="L6" s="16">
        <f t="shared" si="2"/>
        <v>0.75</v>
      </c>
      <c r="M6" s="17"/>
    </row>
    <row r="7" spans="1:16" ht="35.25" customHeight="1" x14ac:dyDescent="0.15">
      <c r="A7" s="9" t="s">
        <v>17</v>
      </c>
      <c r="B7" s="10">
        <v>45</v>
      </c>
      <c r="C7" s="11"/>
      <c r="D7" s="11"/>
      <c r="E7" s="11"/>
      <c r="F7" s="11"/>
      <c r="G7" s="11"/>
      <c r="H7" s="11"/>
      <c r="I7" s="11">
        <v>56</v>
      </c>
      <c r="J7" s="11">
        <f t="shared" si="0"/>
        <v>101</v>
      </c>
      <c r="K7" s="11">
        <f t="shared" si="1"/>
        <v>11</v>
      </c>
      <c r="L7" s="12">
        <f t="shared" si="2"/>
        <v>0.24444444444444444</v>
      </c>
      <c r="M7" s="13"/>
    </row>
    <row r="8" spans="1:16" ht="35.25" customHeight="1" x14ac:dyDescent="0.15">
      <c r="A8" s="9" t="s">
        <v>18</v>
      </c>
      <c r="B8" s="14">
        <v>34</v>
      </c>
      <c r="C8" s="15"/>
      <c r="D8" s="15"/>
      <c r="E8" s="15"/>
      <c r="F8" s="15"/>
      <c r="G8" s="15"/>
      <c r="H8" s="15"/>
      <c r="I8" s="15">
        <v>34</v>
      </c>
      <c r="J8" s="15">
        <f t="shared" si="0"/>
        <v>68</v>
      </c>
      <c r="K8" s="15">
        <f t="shared" si="1"/>
        <v>0</v>
      </c>
      <c r="L8" s="16">
        <f t="shared" si="2"/>
        <v>0</v>
      </c>
      <c r="M8" s="17"/>
    </row>
    <row r="9" spans="1:16" ht="35.25" customHeight="1" x14ac:dyDescent="0.15">
      <c r="A9" s="9" t="s">
        <v>19</v>
      </c>
      <c r="B9" s="10">
        <v>75</v>
      </c>
      <c r="C9" s="11"/>
      <c r="D9" s="11"/>
      <c r="E9" s="11"/>
      <c r="F9" s="11"/>
      <c r="G9" s="11"/>
      <c r="H9" s="11"/>
      <c r="I9" s="11">
        <v>65</v>
      </c>
      <c r="J9" s="11">
        <f t="shared" si="0"/>
        <v>140</v>
      </c>
      <c r="K9" s="11">
        <f t="shared" si="1"/>
        <v>-10</v>
      </c>
      <c r="L9" s="12">
        <f t="shared" si="2"/>
        <v>-0.13333333333333333</v>
      </c>
      <c r="M9" s="13"/>
    </row>
    <row r="10" spans="1:16" ht="35.25" customHeight="1" x14ac:dyDescent="0.15">
      <c r="A10" s="9" t="s">
        <v>20</v>
      </c>
      <c r="B10" s="14">
        <v>54</v>
      </c>
      <c r="C10" s="15"/>
      <c r="D10" s="15"/>
      <c r="E10" s="15"/>
      <c r="F10" s="15"/>
      <c r="G10" s="15"/>
      <c r="H10" s="15"/>
      <c r="I10" s="15">
        <v>76</v>
      </c>
      <c r="J10" s="15">
        <f t="shared" si="0"/>
        <v>130</v>
      </c>
      <c r="K10" s="15">
        <f t="shared" si="1"/>
        <v>22</v>
      </c>
      <c r="L10" s="16">
        <f t="shared" si="2"/>
        <v>0.40740740740740738</v>
      </c>
      <c r="M10" s="17"/>
    </row>
    <row r="11" spans="1:16" ht="35" customHeight="1" x14ac:dyDescent="0.15">
      <c r="A11" s="18" t="s">
        <v>21</v>
      </c>
      <c r="B11" s="19">
        <v>35</v>
      </c>
      <c r="C11" s="20"/>
      <c r="D11" s="20"/>
      <c r="E11" s="20"/>
      <c r="F11" s="20"/>
      <c r="G11" s="20"/>
      <c r="H11" s="20"/>
      <c r="I11" s="20">
        <v>65</v>
      </c>
      <c r="J11" s="20">
        <f t="shared" si="0"/>
        <v>100</v>
      </c>
      <c r="K11" s="20">
        <f t="shared" si="1"/>
        <v>30</v>
      </c>
      <c r="L11" s="21">
        <f t="shared" si="2"/>
        <v>0.8571428571428571</v>
      </c>
      <c r="M11" s="22"/>
    </row>
    <row r="13" spans="1:16" ht="20" customHeight="1" x14ac:dyDescent="0.15">
      <c r="N13" s="24" t="s">
        <v>22</v>
      </c>
      <c r="O13" s="25" t="s">
        <v>23</v>
      </c>
      <c r="P13" s="26" t="s">
        <v>24</v>
      </c>
    </row>
    <row r="14" spans="1:16" ht="37.5" customHeight="1" x14ac:dyDescent="0.15">
      <c r="N14" s="27">
        <f>J4</f>
        <v>58866</v>
      </c>
      <c r="O14" s="28">
        <f>AVERAGE(B4:I4)</f>
        <v>7358.25</v>
      </c>
      <c r="P14" s="29">
        <f>AVERAGE(D4:D11)</f>
        <v>3456</v>
      </c>
    </row>
    <row r="15" spans="1:16" ht="20.25" customHeight="1" x14ac:dyDescent="0.15">
      <c r="N15" s="30" t="s">
        <v>25</v>
      </c>
      <c r="O15" s="31" t="s">
        <v>26</v>
      </c>
      <c r="P15" s="32" t="s">
        <v>27</v>
      </c>
    </row>
    <row r="16" spans="1:16" ht="37.5" customHeight="1" x14ac:dyDescent="0.15">
      <c r="N16" s="33">
        <f>SUM(C4:C11)</f>
        <v>2345</v>
      </c>
      <c r="O16" s="34">
        <f>MAX(C4:C11)</f>
        <v>2345</v>
      </c>
      <c r="P16" s="35">
        <f>MIN(D4:D11)</f>
        <v>3456</v>
      </c>
    </row>
    <row r="17" spans="14:16" ht="12.25" customHeight="1" x14ac:dyDescent="0.15">
      <c r="N17" s="36" t="s">
        <v>22</v>
      </c>
      <c r="O17" s="37" t="s">
        <v>23</v>
      </c>
      <c r="P17" s="38" t="s">
        <v>24</v>
      </c>
    </row>
    <row r="18" spans="14:16" ht="37.5" customHeight="1" x14ac:dyDescent="0.15">
      <c r="N18" s="27">
        <f>J8</f>
        <v>68</v>
      </c>
      <c r="O18" s="39">
        <f>AVERAGE(B8:I8)</f>
        <v>34</v>
      </c>
      <c r="P18" s="29">
        <f>AVERAGE(D4:D11)</f>
        <v>3456</v>
      </c>
    </row>
    <row r="19" spans="14:16" ht="20.25" customHeight="1" x14ac:dyDescent="0.15">
      <c r="N19" s="30" t="s">
        <v>25</v>
      </c>
      <c r="O19" s="31" t="s">
        <v>26</v>
      </c>
      <c r="P19" s="32" t="s">
        <v>27</v>
      </c>
    </row>
    <row r="20" spans="14:16" ht="11.75" customHeight="1" x14ac:dyDescent="0.15">
      <c r="N20" s="40" t="s">
        <v>22</v>
      </c>
      <c r="O20" s="41" t="s">
        <v>23</v>
      </c>
      <c r="P20" s="42" t="s">
        <v>24</v>
      </c>
    </row>
    <row r="21" spans="14:16" ht="37.5" customHeight="1" x14ac:dyDescent="0.15">
      <c r="N21" s="27">
        <f>J11</f>
        <v>100</v>
      </c>
      <c r="O21" s="39">
        <f>AVERAGE(B11:I11)</f>
        <v>50</v>
      </c>
      <c r="P21" s="29">
        <f>AVERAGE(D4:D11)</f>
        <v>3456</v>
      </c>
    </row>
    <row r="22" spans="14:16" ht="20.25" customHeight="1" x14ac:dyDescent="0.15">
      <c r="N22" s="30" t="s">
        <v>25</v>
      </c>
      <c r="O22" s="31" t="s">
        <v>26</v>
      </c>
      <c r="P22" s="32" t="s">
        <v>27</v>
      </c>
    </row>
    <row r="23" spans="14:16" ht="37.25" customHeight="1" x14ac:dyDescent="0.15">
      <c r="N23" s="43">
        <f>SUM(C4:C11)</f>
        <v>2345</v>
      </c>
      <c r="O23" s="44">
        <f>MAX(C4:C11)</f>
        <v>2345</v>
      </c>
      <c r="P23" s="45">
        <f>MIN(D4:D11)</f>
        <v>3456</v>
      </c>
    </row>
  </sheetData>
  <mergeCells count="5">
    <mergeCell ref="K2:K3"/>
    <mergeCell ref="L2:L3"/>
    <mergeCell ref="J2:J3"/>
    <mergeCell ref="M2:M3"/>
    <mergeCell ref="A2:A3"/>
  </mergeCells>
  <pageMargins left="0.5" right="0.5" top="0.25" bottom="0.25" header="0.25" footer="0.25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1A09E-5A92-434F-83EE-350D9750DC28}">
  <dimension ref="A1:AE3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4" sqref="O14"/>
    </sheetView>
  </sheetViews>
  <sheetFormatPr baseColWidth="10" defaultRowHeight="16" x14ac:dyDescent="0.15"/>
  <cols>
    <col min="1" max="1" width="5.33203125" style="54" customWidth="1"/>
    <col min="2" max="2" width="25.83203125" style="50" customWidth="1"/>
    <col min="3" max="20" width="11.83203125" style="50" customWidth="1"/>
    <col min="21" max="21" width="2" style="50" customWidth="1"/>
    <col min="22" max="22" width="4" style="50" customWidth="1"/>
    <col min="23" max="23" width="10.83203125" style="50"/>
    <col min="24" max="24" width="9.83203125" style="50" customWidth="1"/>
    <col min="25" max="27" width="10.83203125" style="50"/>
    <col min="28" max="28" width="12" style="50" bestFit="1" customWidth="1"/>
    <col min="29" max="16384" width="10.83203125" style="50"/>
  </cols>
  <sheetData>
    <row r="1" spans="1:31" s="47" customFormat="1" ht="39" customHeight="1" thickBot="1" x14ac:dyDescent="0.2">
      <c r="A1" s="80"/>
      <c r="B1" s="96" t="s">
        <v>46</v>
      </c>
      <c r="C1" s="97" t="s">
        <v>56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  <c r="U1" s="46"/>
      <c r="V1" s="81"/>
      <c r="W1" s="76"/>
      <c r="X1" s="76"/>
      <c r="Y1" s="136" t="s">
        <v>48</v>
      </c>
      <c r="Z1" s="136"/>
      <c r="AA1" s="136"/>
      <c r="AB1" s="136"/>
      <c r="AC1" s="136"/>
      <c r="AD1" s="136"/>
      <c r="AE1" s="76"/>
    </row>
    <row r="2" spans="1:31" s="47" customFormat="1" ht="32" customHeight="1" thickBot="1" x14ac:dyDescent="0.2">
      <c r="A2" s="80"/>
      <c r="B2" s="100" t="s">
        <v>47</v>
      </c>
      <c r="C2" s="97" t="s">
        <v>57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46"/>
      <c r="V2" s="81"/>
      <c r="W2" s="76"/>
      <c r="X2" s="76"/>
      <c r="Y2" s="88" t="s">
        <v>59</v>
      </c>
      <c r="Z2" s="88" t="s">
        <v>60</v>
      </c>
      <c r="AA2" s="88" t="s">
        <v>61</v>
      </c>
      <c r="AB2" s="88" t="s">
        <v>62</v>
      </c>
      <c r="AC2" s="88" t="s">
        <v>63</v>
      </c>
      <c r="AD2" s="88" t="s">
        <v>64</v>
      </c>
      <c r="AE2" s="76"/>
    </row>
    <row r="3" spans="1:31" s="47" customFormat="1" ht="31" customHeight="1" thickBot="1" x14ac:dyDescent="0.2">
      <c r="A3" s="80"/>
      <c r="B3" s="100" t="s">
        <v>58</v>
      </c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46"/>
      <c r="V3" s="81"/>
      <c r="W3" s="91" t="s">
        <v>28</v>
      </c>
      <c r="X3" s="87" t="s">
        <v>65</v>
      </c>
      <c r="Y3" s="79">
        <f>COUNTIF($C$3:$T$3,"&lt;18")</f>
        <v>0</v>
      </c>
      <c r="Z3" s="79">
        <f>COUNTIFS($C$3:$T$3,"&gt;=18",$C$3:$T$3,"&lt;=34")</f>
        <v>0</v>
      </c>
      <c r="AA3" s="79">
        <f>COUNTIFS($C$3:$T$3,"&gt;=35",$C$3:$T$3,"&lt;=49")</f>
        <v>0</v>
      </c>
      <c r="AB3" s="79">
        <f>COUNTIFS($C$3:$T$3,"&gt;=50",$C$3:$T$3,"&lt;=64")</f>
        <v>0</v>
      </c>
      <c r="AC3" s="79">
        <f>COUNTIFS($C$3:$T$3,"&gt;=65",$C$3:$T$3,"&lt;=79")</f>
        <v>0</v>
      </c>
      <c r="AD3" s="79">
        <f>COUNTIF($C$3:$T$3,"&gt;=80")</f>
        <v>0</v>
      </c>
      <c r="AE3" s="78"/>
    </row>
    <row r="4" spans="1:31" ht="23" customHeight="1" x14ac:dyDescent="0.15">
      <c r="A4" s="48" t="s">
        <v>32</v>
      </c>
      <c r="B4" s="104" t="s">
        <v>29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55"/>
      <c r="V4" s="82"/>
      <c r="W4" s="92">
        <f>SUM(D4:V4)</f>
        <v>0</v>
      </c>
      <c r="X4" s="73"/>
      <c r="Y4" s="89">
        <f>SUMIFS($C4:$T4,$C$3:$T$3,"&lt;18")</f>
        <v>0</v>
      </c>
      <c r="Z4" s="89">
        <f>SUMIFS($C4:$T4,$C$3:$T$3,"&gt;=18",$C$3:$T$3,"&lt;=34")</f>
        <v>0</v>
      </c>
      <c r="AA4" s="89">
        <f>SUMIFS($C4:$T4,$C$3:$T$3,"&gt;=35",$C$3:$T$3,"&lt;=49")</f>
        <v>0</v>
      </c>
      <c r="AB4" s="89">
        <f>SUMIFS($C4:$T4,$C$3:$T$3,"&gt;=50",$C$3:$T$3,"&lt;=64")</f>
        <v>0</v>
      </c>
      <c r="AC4" s="89">
        <f>SUMIFS($C4:$T4,$C$3:$T$3,"&gt;=65",$C$3:$T$3,"&lt;=79")</f>
        <v>0</v>
      </c>
      <c r="AD4" s="89">
        <f>SUMIFS($C4:$T4,$C$3:$T$3,"&gt;=80")</f>
        <v>0</v>
      </c>
      <c r="AE4" s="73"/>
    </row>
    <row r="5" spans="1:31" ht="23" customHeight="1" x14ac:dyDescent="0.15">
      <c r="A5" s="48" t="s">
        <v>32</v>
      </c>
      <c r="B5" s="107" t="s">
        <v>30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9"/>
      <c r="U5" s="55"/>
      <c r="V5" s="82"/>
      <c r="W5" s="93">
        <f t="shared" ref="W5:W25" si="0">SUM(D5:V5)</f>
        <v>0</v>
      </c>
      <c r="X5" s="73"/>
      <c r="Y5" s="89">
        <f t="shared" ref="Y5:Y25" si="1">SUMIFS($C5:$T5,$C$3:$T$3,"&lt;18")</f>
        <v>0</v>
      </c>
      <c r="Z5" s="89">
        <f t="shared" ref="Z5:Z25" si="2">SUMIFS($C5:$T5,$C$3:$T$3,"&gt;=18",$C$3:$T$3,"&lt;=34")</f>
        <v>0</v>
      </c>
      <c r="AA5" s="89">
        <f t="shared" ref="AA5:AA25" si="3">SUMIFS($C5:$T5,$C$3:$T$3,"&gt;=35",$C$3:$T$3,"&lt;=49")</f>
        <v>0</v>
      </c>
      <c r="AB5" s="89">
        <f t="shared" ref="AB5:AB25" si="4">SUMIFS($C5:$T5,$C$3:$T$3,"&gt;=50",$C$3:$T$3,"&lt;=64")</f>
        <v>0</v>
      </c>
      <c r="AC5" s="89">
        <f t="shared" ref="AC5:AC25" si="5">SUMIFS($C5:$T5,$C$3:$T$3,"&gt;=65",$C$3:$T$3,"&lt;=79")</f>
        <v>0</v>
      </c>
      <c r="AD5" s="89">
        <f t="shared" ref="AD5:AD25" si="6">SUMIFS($C5:$T5,$C$3:$T$3,"&gt;=80")</f>
        <v>0</v>
      </c>
      <c r="AE5" s="73"/>
    </row>
    <row r="6" spans="1:31" ht="23" customHeight="1" x14ac:dyDescent="0.15">
      <c r="A6" s="48" t="s">
        <v>32</v>
      </c>
      <c r="B6" s="107" t="s">
        <v>31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  <c r="U6" s="55"/>
      <c r="V6" s="82"/>
      <c r="W6" s="94">
        <f t="shared" si="0"/>
        <v>0</v>
      </c>
      <c r="X6" s="73"/>
      <c r="Y6" s="89">
        <f t="shared" si="1"/>
        <v>0</v>
      </c>
      <c r="Z6" s="89">
        <f t="shared" si="2"/>
        <v>0</v>
      </c>
      <c r="AA6" s="89">
        <f t="shared" si="3"/>
        <v>0</v>
      </c>
      <c r="AB6" s="89">
        <f t="shared" si="4"/>
        <v>0</v>
      </c>
      <c r="AC6" s="89">
        <f t="shared" si="5"/>
        <v>0</v>
      </c>
      <c r="AD6" s="89">
        <f t="shared" si="6"/>
        <v>0</v>
      </c>
      <c r="AE6" s="73"/>
    </row>
    <row r="7" spans="1:31" ht="23" customHeight="1" x14ac:dyDescent="0.15">
      <c r="A7" s="48" t="s">
        <v>32</v>
      </c>
      <c r="B7" s="107" t="s">
        <v>34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  <c r="U7" s="55"/>
      <c r="V7" s="82"/>
      <c r="W7" s="93">
        <f t="shared" si="0"/>
        <v>0</v>
      </c>
      <c r="X7" s="73"/>
      <c r="Y7" s="89">
        <f t="shared" si="1"/>
        <v>0</v>
      </c>
      <c r="Z7" s="89">
        <f t="shared" si="2"/>
        <v>0</v>
      </c>
      <c r="AA7" s="89">
        <f t="shared" si="3"/>
        <v>0</v>
      </c>
      <c r="AB7" s="89">
        <f t="shared" si="4"/>
        <v>0</v>
      </c>
      <c r="AC7" s="89">
        <f t="shared" si="5"/>
        <v>0</v>
      </c>
      <c r="AD7" s="89">
        <f t="shared" si="6"/>
        <v>0</v>
      </c>
      <c r="AE7" s="73"/>
    </row>
    <row r="8" spans="1:31" ht="23" customHeight="1" x14ac:dyDescent="0.15">
      <c r="A8" s="48" t="s">
        <v>32</v>
      </c>
      <c r="B8" s="107" t="s">
        <v>35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  <c r="U8" s="55"/>
      <c r="V8" s="82"/>
      <c r="W8" s="94">
        <f t="shared" si="0"/>
        <v>0</v>
      </c>
      <c r="X8" s="73"/>
      <c r="Y8" s="89">
        <f t="shared" si="1"/>
        <v>0</v>
      </c>
      <c r="Z8" s="89">
        <f t="shared" si="2"/>
        <v>0</v>
      </c>
      <c r="AA8" s="89">
        <f t="shared" si="3"/>
        <v>0</v>
      </c>
      <c r="AB8" s="89">
        <f t="shared" si="4"/>
        <v>0</v>
      </c>
      <c r="AC8" s="89">
        <f t="shared" si="5"/>
        <v>0</v>
      </c>
      <c r="AD8" s="89">
        <f t="shared" si="6"/>
        <v>0</v>
      </c>
      <c r="AE8" s="73"/>
    </row>
    <row r="9" spans="1:31" ht="23" customHeight="1" x14ac:dyDescent="0.15">
      <c r="A9" s="48" t="s">
        <v>32</v>
      </c>
      <c r="B9" s="107" t="s">
        <v>36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  <c r="U9" s="55"/>
      <c r="V9" s="82"/>
      <c r="W9" s="93">
        <f t="shared" si="0"/>
        <v>0</v>
      </c>
      <c r="X9" s="73"/>
      <c r="Y9" s="89">
        <f t="shared" si="1"/>
        <v>0</v>
      </c>
      <c r="Z9" s="89">
        <f t="shared" si="2"/>
        <v>0</v>
      </c>
      <c r="AA9" s="89">
        <f t="shared" si="3"/>
        <v>0</v>
      </c>
      <c r="AB9" s="89">
        <f t="shared" si="4"/>
        <v>0</v>
      </c>
      <c r="AC9" s="89">
        <f t="shared" si="5"/>
        <v>0</v>
      </c>
      <c r="AD9" s="89">
        <f t="shared" si="6"/>
        <v>0</v>
      </c>
      <c r="AE9" s="73"/>
    </row>
    <row r="10" spans="1:31" ht="23" customHeight="1" thickBot="1" x14ac:dyDescent="0.2">
      <c r="A10" s="48" t="s">
        <v>32</v>
      </c>
      <c r="B10" s="112" t="s">
        <v>37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  <c r="U10" s="55"/>
      <c r="V10" s="82"/>
      <c r="W10" s="94">
        <f t="shared" si="0"/>
        <v>0</v>
      </c>
      <c r="X10" s="73"/>
      <c r="Y10" s="89">
        <f t="shared" si="1"/>
        <v>0</v>
      </c>
      <c r="Z10" s="89">
        <f t="shared" si="2"/>
        <v>0</v>
      </c>
      <c r="AA10" s="89">
        <f t="shared" si="3"/>
        <v>0</v>
      </c>
      <c r="AB10" s="89">
        <f t="shared" si="4"/>
        <v>0</v>
      </c>
      <c r="AC10" s="89">
        <f t="shared" si="5"/>
        <v>0</v>
      </c>
      <c r="AD10" s="89">
        <f t="shared" si="6"/>
        <v>0</v>
      </c>
      <c r="AE10" s="73"/>
    </row>
    <row r="11" spans="1:31" ht="23" customHeight="1" x14ac:dyDescent="0.15">
      <c r="A11" s="48"/>
      <c r="B11" s="115" t="s">
        <v>38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/>
      <c r="U11" s="55"/>
      <c r="V11" s="82"/>
      <c r="W11" s="93">
        <f t="shared" si="0"/>
        <v>0</v>
      </c>
      <c r="X11" s="73"/>
      <c r="Y11" s="89">
        <f t="shared" si="1"/>
        <v>0</v>
      </c>
      <c r="Z11" s="89">
        <f t="shared" si="2"/>
        <v>0</v>
      </c>
      <c r="AA11" s="89">
        <f t="shared" si="3"/>
        <v>0</v>
      </c>
      <c r="AB11" s="89">
        <f t="shared" si="4"/>
        <v>0</v>
      </c>
      <c r="AC11" s="89">
        <f t="shared" si="5"/>
        <v>0</v>
      </c>
      <c r="AD11" s="89">
        <f t="shared" si="6"/>
        <v>0</v>
      </c>
      <c r="AE11" s="73"/>
    </row>
    <row r="12" spans="1:31" ht="23" customHeight="1" x14ac:dyDescent="0.15">
      <c r="A12" s="48"/>
      <c r="B12" s="118" t="s">
        <v>39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9"/>
      <c r="U12" s="55"/>
      <c r="V12" s="82"/>
      <c r="W12" s="94">
        <f t="shared" si="0"/>
        <v>0</v>
      </c>
      <c r="X12" s="73"/>
      <c r="Y12" s="89">
        <f t="shared" si="1"/>
        <v>0</v>
      </c>
      <c r="Z12" s="89">
        <f t="shared" si="2"/>
        <v>0</v>
      </c>
      <c r="AA12" s="89">
        <f t="shared" si="3"/>
        <v>0</v>
      </c>
      <c r="AB12" s="89">
        <f t="shared" si="4"/>
        <v>0</v>
      </c>
      <c r="AC12" s="89">
        <f t="shared" si="5"/>
        <v>0</v>
      </c>
      <c r="AD12" s="89">
        <f t="shared" si="6"/>
        <v>0</v>
      </c>
      <c r="AE12" s="73"/>
    </row>
    <row r="13" spans="1:31" ht="23" customHeight="1" x14ac:dyDescent="0.15">
      <c r="A13" s="48"/>
      <c r="B13" s="118" t="s">
        <v>40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20"/>
      <c r="U13" s="55"/>
      <c r="V13" s="82"/>
      <c r="W13" s="93">
        <f t="shared" si="0"/>
        <v>0</v>
      </c>
      <c r="X13" s="73"/>
      <c r="Y13" s="89">
        <f t="shared" si="1"/>
        <v>0</v>
      </c>
      <c r="Z13" s="89">
        <f t="shared" si="2"/>
        <v>0</v>
      </c>
      <c r="AA13" s="89">
        <f t="shared" si="3"/>
        <v>0</v>
      </c>
      <c r="AB13" s="89">
        <f t="shared" si="4"/>
        <v>0</v>
      </c>
      <c r="AC13" s="89">
        <f t="shared" si="5"/>
        <v>0</v>
      </c>
      <c r="AD13" s="89">
        <f t="shared" si="6"/>
        <v>0</v>
      </c>
      <c r="AE13" s="73"/>
    </row>
    <row r="14" spans="1:31" ht="23" customHeight="1" x14ac:dyDescent="0.15">
      <c r="A14" s="48"/>
      <c r="B14" s="118" t="s">
        <v>41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9"/>
      <c r="U14" s="55"/>
      <c r="V14" s="82"/>
      <c r="W14" s="94">
        <f t="shared" si="0"/>
        <v>0</v>
      </c>
      <c r="X14" s="73"/>
      <c r="Y14" s="89">
        <f t="shared" si="1"/>
        <v>0</v>
      </c>
      <c r="Z14" s="89">
        <f t="shared" si="2"/>
        <v>0</v>
      </c>
      <c r="AA14" s="89">
        <f t="shared" si="3"/>
        <v>0</v>
      </c>
      <c r="AB14" s="89">
        <f t="shared" si="4"/>
        <v>0</v>
      </c>
      <c r="AC14" s="89">
        <f t="shared" si="5"/>
        <v>0</v>
      </c>
      <c r="AD14" s="89">
        <f t="shared" si="6"/>
        <v>0</v>
      </c>
      <c r="AE14" s="73"/>
    </row>
    <row r="15" spans="1:31" ht="23" customHeight="1" x14ac:dyDescent="0.15">
      <c r="A15" s="48"/>
      <c r="B15" s="118" t="s">
        <v>42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20"/>
      <c r="U15" s="55"/>
      <c r="V15" s="82"/>
      <c r="W15" s="93">
        <f t="shared" si="0"/>
        <v>0</v>
      </c>
      <c r="X15" s="73"/>
      <c r="Y15" s="89">
        <f t="shared" si="1"/>
        <v>0</v>
      </c>
      <c r="Z15" s="89">
        <f t="shared" si="2"/>
        <v>0</v>
      </c>
      <c r="AA15" s="89">
        <f t="shared" si="3"/>
        <v>0</v>
      </c>
      <c r="AB15" s="89">
        <f t="shared" si="4"/>
        <v>0</v>
      </c>
      <c r="AC15" s="89">
        <f t="shared" si="5"/>
        <v>0</v>
      </c>
      <c r="AD15" s="89">
        <f t="shared" si="6"/>
        <v>0</v>
      </c>
      <c r="AE15" s="73"/>
    </row>
    <row r="16" spans="1:31" ht="23" customHeight="1" x14ac:dyDescent="0.15">
      <c r="A16" s="48"/>
      <c r="B16" s="118" t="s">
        <v>43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9"/>
      <c r="U16" s="55"/>
      <c r="V16" s="82"/>
      <c r="W16" s="94">
        <f t="shared" si="0"/>
        <v>0</v>
      </c>
      <c r="X16" s="73"/>
      <c r="Y16" s="89">
        <f t="shared" si="1"/>
        <v>0</v>
      </c>
      <c r="Z16" s="89">
        <f t="shared" si="2"/>
        <v>0</v>
      </c>
      <c r="AA16" s="89">
        <f t="shared" si="3"/>
        <v>0</v>
      </c>
      <c r="AB16" s="89">
        <f t="shared" si="4"/>
        <v>0</v>
      </c>
      <c r="AC16" s="89">
        <f t="shared" si="5"/>
        <v>0</v>
      </c>
      <c r="AD16" s="89">
        <f t="shared" si="6"/>
        <v>0</v>
      </c>
      <c r="AE16" s="73"/>
    </row>
    <row r="17" spans="1:31" ht="23" customHeight="1" x14ac:dyDescent="0.15">
      <c r="A17" s="48"/>
      <c r="B17" s="118" t="s">
        <v>44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20"/>
      <c r="U17" s="55"/>
      <c r="V17" s="82"/>
      <c r="W17" s="93">
        <f t="shared" si="0"/>
        <v>0</v>
      </c>
      <c r="X17" s="73"/>
      <c r="Y17" s="89">
        <f t="shared" si="1"/>
        <v>0</v>
      </c>
      <c r="Z17" s="89">
        <f t="shared" si="2"/>
        <v>0</v>
      </c>
      <c r="AA17" s="89">
        <f t="shared" si="3"/>
        <v>0</v>
      </c>
      <c r="AB17" s="89">
        <f t="shared" si="4"/>
        <v>0</v>
      </c>
      <c r="AC17" s="89">
        <f t="shared" si="5"/>
        <v>0</v>
      </c>
      <c r="AD17" s="89">
        <f t="shared" si="6"/>
        <v>0</v>
      </c>
      <c r="AE17" s="73"/>
    </row>
    <row r="18" spans="1:31" ht="23" customHeight="1" thickBot="1" x14ac:dyDescent="0.2">
      <c r="A18" s="48"/>
      <c r="B18" s="121" t="s">
        <v>45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/>
      <c r="U18" s="55"/>
      <c r="V18" s="82"/>
      <c r="W18" s="94">
        <f t="shared" si="0"/>
        <v>0</v>
      </c>
      <c r="X18" s="73"/>
      <c r="Y18" s="89">
        <f t="shared" si="1"/>
        <v>0</v>
      </c>
      <c r="Z18" s="89">
        <f t="shared" si="2"/>
        <v>0</v>
      </c>
      <c r="AA18" s="89">
        <f t="shared" si="3"/>
        <v>0</v>
      </c>
      <c r="AB18" s="89">
        <f t="shared" si="4"/>
        <v>0</v>
      </c>
      <c r="AC18" s="89">
        <f t="shared" si="5"/>
        <v>0</v>
      </c>
      <c r="AD18" s="89">
        <f t="shared" si="6"/>
        <v>0</v>
      </c>
      <c r="AE18" s="73"/>
    </row>
    <row r="19" spans="1:31" ht="23" customHeight="1" x14ac:dyDescent="0.15">
      <c r="A19" s="48" t="s">
        <v>33</v>
      </c>
      <c r="B19" s="104" t="s">
        <v>29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  <c r="U19" s="55"/>
      <c r="V19" s="82"/>
      <c r="W19" s="93">
        <f t="shared" si="0"/>
        <v>0</v>
      </c>
      <c r="X19" s="73"/>
      <c r="Y19" s="89">
        <f t="shared" si="1"/>
        <v>0</v>
      </c>
      <c r="Z19" s="89">
        <f t="shared" si="2"/>
        <v>0</v>
      </c>
      <c r="AA19" s="89">
        <f t="shared" si="3"/>
        <v>0</v>
      </c>
      <c r="AB19" s="89">
        <f t="shared" si="4"/>
        <v>0</v>
      </c>
      <c r="AC19" s="89">
        <f t="shared" si="5"/>
        <v>0</v>
      </c>
      <c r="AD19" s="89">
        <f t="shared" si="6"/>
        <v>0</v>
      </c>
      <c r="AE19" s="73"/>
    </row>
    <row r="20" spans="1:31" ht="23" customHeight="1" x14ac:dyDescent="0.15">
      <c r="A20" s="48" t="s">
        <v>33</v>
      </c>
      <c r="B20" s="107" t="s">
        <v>30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  <c r="U20" s="55"/>
      <c r="V20" s="82"/>
      <c r="W20" s="94">
        <f t="shared" si="0"/>
        <v>0</v>
      </c>
      <c r="X20" s="73"/>
      <c r="Y20" s="89">
        <f t="shared" si="1"/>
        <v>0</v>
      </c>
      <c r="Z20" s="89">
        <f t="shared" si="2"/>
        <v>0</v>
      </c>
      <c r="AA20" s="89">
        <f t="shared" si="3"/>
        <v>0</v>
      </c>
      <c r="AB20" s="89">
        <f t="shared" si="4"/>
        <v>0</v>
      </c>
      <c r="AC20" s="89">
        <f t="shared" si="5"/>
        <v>0</v>
      </c>
      <c r="AD20" s="89">
        <f t="shared" si="6"/>
        <v>0</v>
      </c>
      <c r="AE20" s="73"/>
    </row>
    <row r="21" spans="1:31" ht="23" customHeight="1" x14ac:dyDescent="0.15">
      <c r="A21" s="48" t="s">
        <v>33</v>
      </c>
      <c r="B21" s="107" t="s">
        <v>31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55"/>
      <c r="V21" s="82"/>
      <c r="W21" s="93">
        <f t="shared" si="0"/>
        <v>0</v>
      </c>
      <c r="X21" s="73"/>
      <c r="Y21" s="89">
        <f t="shared" si="1"/>
        <v>0</v>
      </c>
      <c r="Z21" s="89">
        <f t="shared" si="2"/>
        <v>0</v>
      </c>
      <c r="AA21" s="89">
        <f t="shared" si="3"/>
        <v>0</v>
      </c>
      <c r="AB21" s="89">
        <f t="shared" si="4"/>
        <v>0</v>
      </c>
      <c r="AC21" s="89">
        <f t="shared" si="5"/>
        <v>0</v>
      </c>
      <c r="AD21" s="89">
        <f t="shared" si="6"/>
        <v>0</v>
      </c>
      <c r="AE21" s="73"/>
    </row>
    <row r="22" spans="1:31" ht="23" customHeight="1" x14ac:dyDescent="0.15">
      <c r="A22" s="48" t="s">
        <v>33</v>
      </c>
      <c r="B22" s="107" t="s">
        <v>34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55"/>
      <c r="V22" s="82"/>
      <c r="W22" s="94">
        <f t="shared" si="0"/>
        <v>0</v>
      </c>
      <c r="X22" s="73"/>
      <c r="Y22" s="89">
        <f t="shared" si="1"/>
        <v>0</v>
      </c>
      <c r="Z22" s="89">
        <f t="shared" si="2"/>
        <v>0</v>
      </c>
      <c r="AA22" s="89">
        <f t="shared" si="3"/>
        <v>0</v>
      </c>
      <c r="AB22" s="89">
        <f t="shared" si="4"/>
        <v>0</v>
      </c>
      <c r="AC22" s="89">
        <f t="shared" si="5"/>
        <v>0</v>
      </c>
      <c r="AD22" s="89">
        <f t="shared" si="6"/>
        <v>0</v>
      </c>
      <c r="AE22" s="73"/>
    </row>
    <row r="23" spans="1:31" ht="23" customHeight="1" x14ac:dyDescent="0.15">
      <c r="A23" s="48" t="s">
        <v>33</v>
      </c>
      <c r="B23" s="107" t="s">
        <v>35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  <c r="U23" s="55"/>
      <c r="V23" s="82"/>
      <c r="W23" s="93">
        <f t="shared" si="0"/>
        <v>0</v>
      </c>
      <c r="X23" s="73"/>
      <c r="Y23" s="89">
        <f t="shared" si="1"/>
        <v>0</v>
      </c>
      <c r="Z23" s="89">
        <f t="shared" si="2"/>
        <v>0</v>
      </c>
      <c r="AA23" s="89">
        <f t="shared" si="3"/>
        <v>0</v>
      </c>
      <c r="AB23" s="89">
        <f t="shared" si="4"/>
        <v>0</v>
      </c>
      <c r="AC23" s="89">
        <f t="shared" si="5"/>
        <v>0</v>
      </c>
      <c r="AD23" s="89">
        <f t="shared" si="6"/>
        <v>0</v>
      </c>
      <c r="AE23" s="73"/>
    </row>
    <row r="24" spans="1:31" ht="23" customHeight="1" x14ac:dyDescent="0.15">
      <c r="A24" s="48" t="s">
        <v>33</v>
      </c>
      <c r="B24" s="126" t="s">
        <v>36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1"/>
      <c r="U24" s="55"/>
      <c r="V24" s="82"/>
      <c r="W24" s="94">
        <f t="shared" si="0"/>
        <v>0</v>
      </c>
      <c r="X24" s="73"/>
      <c r="Y24" s="89">
        <f t="shared" si="1"/>
        <v>0</v>
      </c>
      <c r="Z24" s="89">
        <f t="shared" si="2"/>
        <v>0</v>
      </c>
      <c r="AA24" s="89">
        <f t="shared" si="3"/>
        <v>0</v>
      </c>
      <c r="AB24" s="89">
        <f t="shared" si="4"/>
        <v>0</v>
      </c>
      <c r="AC24" s="89">
        <f t="shared" si="5"/>
        <v>0</v>
      </c>
      <c r="AD24" s="89">
        <f t="shared" si="6"/>
        <v>0</v>
      </c>
      <c r="AE24" s="73"/>
    </row>
    <row r="25" spans="1:31" ht="23" customHeight="1" thickBot="1" x14ac:dyDescent="0.2">
      <c r="A25" s="51" t="s">
        <v>33</v>
      </c>
      <c r="B25" s="127" t="s">
        <v>37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9"/>
      <c r="U25" s="55"/>
      <c r="V25" s="82"/>
      <c r="W25" s="95">
        <f t="shared" si="0"/>
        <v>0</v>
      </c>
      <c r="X25" s="73"/>
      <c r="Y25" s="89">
        <f t="shared" si="1"/>
        <v>0</v>
      </c>
      <c r="Z25" s="89">
        <f t="shared" si="2"/>
        <v>0</v>
      </c>
      <c r="AA25" s="89">
        <f t="shared" si="3"/>
        <v>0</v>
      </c>
      <c r="AB25" s="89">
        <f t="shared" si="4"/>
        <v>0</v>
      </c>
      <c r="AC25" s="89">
        <f t="shared" si="5"/>
        <v>0</v>
      </c>
      <c r="AD25" s="89">
        <f t="shared" si="6"/>
        <v>0</v>
      </c>
      <c r="AE25" s="73"/>
    </row>
    <row r="26" spans="1:31" x14ac:dyDescent="0.15">
      <c r="A26" s="5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31" ht="17" thickBot="1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</row>
    <row r="28" spans="1:31" s="47" customFormat="1" ht="31" customHeight="1" x14ac:dyDescent="0.15">
      <c r="A28" s="74"/>
      <c r="B28" s="52" t="s">
        <v>23</v>
      </c>
      <c r="C28" s="56" t="e">
        <f>AVERAGE(C11:C24)</f>
        <v>#DIV/0!</v>
      </c>
      <c r="D28" s="56">
        <f t="shared" ref="D28:T28" si="7">SUM(D11:D18)</f>
        <v>0</v>
      </c>
      <c r="E28" s="56">
        <f t="shared" si="7"/>
        <v>0</v>
      </c>
      <c r="F28" s="56">
        <f t="shared" si="7"/>
        <v>0</v>
      </c>
      <c r="G28" s="56">
        <f t="shared" si="7"/>
        <v>0</v>
      </c>
      <c r="H28" s="56">
        <f t="shared" si="7"/>
        <v>0</v>
      </c>
      <c r="I28" s="56">
        <f t="shared" si="7"/>
        <v>0</v>
      </c>
      <c r="J28" s="56">
        <f t="shared" si="7"/>
        <v>0</v>
      </c>
      <c r="K28" s="56">
        <f t="shared" si="7"/>
        <v>0</v>
      </c>
      <c r="L28" s="56">
        <f t="shared" si="7"/>
        <v>0</v>
      </c>
      <c r="M28" s="56">
        <f t="shared" si="7"/>
        <v>0</v>
      </c>
      <c r="N28" s="56">
        <f t="shared" si="7"/>
        <v>0</v>
      </c>
      <c r="O28" s="56">
        <f t="shared" si="7"/>
        <v>0</v>
      </c>
      <c r="P28" s="56">
        <f t="shared" si="7"/>
        <v>0</v>
      </c>
      <c r="Q28" s="56">
        <f t="shared" si="7"/>
        <v>0</v>
      </c>
      <c r="R28" s="56">
        <f t="shared" si="7"/>
        <v>0</v>
      </c>
      <c r="S28" s="56">
        <f t="shared" si="7"/>
        <v>0</v>
      </c>
      <c r="T28" s="56">
        <f t="shared" si="7"/>
        <v>0</v>
      </c>
      <c r="U28" s="83"/>
      <c r="V28" s="84"/>
      <c r="W28" s="57" t="e">
        <f>SUM(C28:V28)</f>
        <v>#DIV/0!</v>
      </c>
      <c r="X28" s="76"/>
      <c r="Y28" s="90" t="e">
        <f>AVERAGEIFS($C28:$T28,$C$3:$T$3,"&lt;18")</f>
        <v>#DIV/0!</v>
      </c>
      <c r="Z28" s="90" t="e">
        <f>AVERAGEIFS($C28:$T28,$C$3:$T$3,"&gt;=18",$C$3:$T$3,"&lt;=34")</f>
        <v>#DIV/0!</v>
      </c>
      <c r="AA28" s="90" t="e">
        <f>AVERAGEIFS($C28:$T28,$C$3:$T$3,"&gt;=35",$C$3:$T$3,"&lt;=49")</f>
        <v>#DIV/0!</v>
      </c>
      <c r="AB28" s="90" t="e">
        <f>AVERAGEIFS($C28:$T28,$C$3:$T$3,"&gt;=50",$C$3:$T$3,"&lt;=64")</f>
        <v>#DIV/0!</v>
      </c>
      <c r="AC28" s="90" t="e">
        <f>AVERAGEIFS($C28:$T28,$C$3:$T$3,"&gt;=65",$C$3:$T$3,"&lt;=79")</f>
        <v>#DIV/0!</v>
      </c>
      <c r="AD28" s="90" t="e">
        <f>AVERAGEIFS($C28:$T28,$C$3:$T$3,"&gt;=80")</f>
        <v>#DIV/0!</v>
      </c>
      <c r="AE28" s="76"/>
    </row>
    <row r="29" spans="1:31" s="47" customFormat="1" ht="31" customHeight="1" thickBot="1" x14ac:dyDescent="0.2">
      <c r="A29" s="74"/>
      <c r="B29" s="53" t="s">
        <v>22</v>
      </c>
      <c r="C29" s="58">
        <f>SUM(C$11:C$18)</f>
        <v>0</v>
      </c>
      <c r="D29" s="58">
        <f t="shared" ref="D29:T29" si="8">SUM(D$11:D$18)</f>
        <v>0</v>
      </c>
      <c r="E29" s="58">
        <f t="shared" si="8"/>
        <v>0</v>
      </c>
      <c r="F29" s="58">
        <f t="shared" si="8"/>
        <v>0</v>
      </c>
      <c r="G29" s="58">
        <f t="shared" si="8"/>
        <v>0</v>
      </c>
      <c r="H29" s="58">
        <f t="shared" si="8"/>
        <v>0</v>
      </c>
      <c r="I29" s="58">
        <f t="shared" si="8"/>
        <v>0</v>
      </c>
      <c r="J29" s="58">
        <f t="shared" si="8"/>
        <v>0</v>
      </c>
      <c r="K29" s="58">
        <f t="shared" si="8"/>
        <v>0</v>
      </c>
      <c r="L29" s="58">
        <f t="shared" si="8"/>
        <v>0</v>
      </c>
      <c r="M29" s="58">
        <f t="shared" si="8"/>
        <v>0</v>
      </c>
      <c r="N29" s="58">
        <f t="shared" si="8"/>
        <v>0</v>
      </c>
      <c r="O29" s="58">
        <f t="shared" si="8"/>
        <v>0</v>
      </c>
      <c r="P29" s="58">
        <f t="shared" si="8"/>
        <v>0</v>
      </c>
      <c r="Q29" s="58">
        <f t="shared" si="8"/>
        <v>0</v>
      </c>
      <c r="R29" s="58">
        <f t="shared" si="8"/>
        <v>0</v>
      </c>
      <c r="S29" s="58">
        <f t="shared" si="8"/>
        <v>0</v>
      </c>
      <c r="T29" s="58">
        <f t="shared" si="8"/>
        <v>0</v>
      </c>
      <c r="U29" s="85"/>
      <c r="V29" s="86"/>
      <c r="W29" s="59">
        <f>SUM(C29:V29)</f>
        <v>0</v>
      </c>
      <c r="X29" s="76"/>
      <c r="Y29" s="89">
        <f t="shared" ref="Y29" si="9">SUMIFS($C29:$T29,$C$3:$T$3,"&lt;18")</f>
        <v>0</v>
      </c>
      <c r="Z29" s="89">
        <f t="shared" ref="Z29" si="10">SUMIFS($C29:$T29,$C$3:$T$3,"&gt;=18",$C$3:$T$3,"&lt;=34")</f>
        <v>0</v>
      </c>
      <c r="AA29" s="89">
        <f t="shared" ref="AA29" si="11">SUMIFS($C29:$T29,$C$3:$T$3,"&gt;=35",$C$3:$T$3,"&lt;=49")</f>
        <v>0</v>
      </c>
      <c r="AB29" s="89">
        <f t="shared" ref="AB29" si="12">SUMIFS($C29:$T29,$C$3:$T$3,"&gt;=50",$C$3:$T$3,"&lt;=64")</f>
        <v>0</v>
      </c>
      <c r="AC29" s="89">
        <f t="shared" ref="AC29" si="13">SUMIFS($C29:$T29,$C$3:$T$3,"&gt;=65",$C$3:$T$3,"&lt;=79")</f>
        <v>0</v>
      </c>
      <c r="AD29" s="89">
        <f t="shared" ref="AD29" si="14">SUMIFS($C29:$T29,$C$3:$T$3,"&gt;=80")</f>
        <v>0</v>
      </c>
      <c r="AE29" s="76"/>
    </row>
    <row r="30" spans="1:31" x14ac:dyDescent="0.15">
      <c r="A30" s="75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31" ht="35" thickBot="1" x14ac:dyDescent="0.2">
      <c r="A31" s="75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9" t="s">
        <v>66</v>
      </c>
      <c r="X31" s="73"/>
      <c r="Y31" s="137" t="s">
        <v>67</v>
      </c>
      <c r="Z31" s="137"/>
      <c r="AA31" s="137"/>
      <c r="AB31" s="137"/>
      <c r="AC31" s="137"/>
      <c r="AD31" s="137"/>
      <c r="AE31" s="73"/>
    </row>
    <row r="32" spans="1:31" ht="23" customHeight="1" x14ac:dyDescent="0.15">
      <c r="A32" s="75"/>
      <c r="B32" s="60" t="s">
        <v>49</v>
      </c>
      <c r="C32" s="61" t="e">
        <f t="shared" ref="C32:C38" si="15">(C19-C4)/C19</f>
        <v>#DIV/0!</v>
      </c>
      <c r="D32" s="61" t="e">
        <f t="shared" ref="D32:T32" si="16">(D19-D4)/D19</f>
        <v>#DIV/0!</v>
      </c>
      <c r="E32" s="61" t="e">
        <f t="shared" si="16"/>
        <v>#DIV/0!</v>
      </c>
      <c r="F32" s="61" t="e">
        <f t="shared" si="16"/>
        <v>#DIV/0!</v>
      </c>
      <c r="G32" s="61" t="e">
        <f t="shared" si="16"/>
        <v>#DIV/0!</v>
      </c>
      <c r="H32" s="61" t="e">
        <f t="shared" si="16"/>
        <v>#DIV/0!</v>
      </c>
      <c r="I32" s="61" t="e">
        <f t="shared" si="16"/>
        <v>#DIV/0!</v>
      </c>
      <c r="J32" s="61" t="e">
        <f t="shared" si="16"/>
        <v>#DIV/0!</v>
      </c>
      <c r="K32" s="61" t="e">
        <f t="shared" si="16"/>
        <v>#DIV/0!</v>
      </c>
      <c r="L32" s="61" t="e">
        <f t="shared" si="16"/>
        <v>#DIV/0!</v>
      </c>
      <c r="M32" s="61" t="e">
        <f t="shared" si="16"/>
        <v>#DIV/0!</v>
      </c>
      <c r="N32" s="61" t="e">
        <f t="shared" si="16"/>
        <v>#DIV/0!</v>
      </c>
      <c r="O32" s="61" t="e">
        <f t="shared" si="16"/>
        <v>#DIV/0!</v>
      </c>
      <c r="P32" s="61" t="e">
        <f t="shared" si="16"/>
        <v>#DIV/0!</v>
      </c>
      <c r="Q32" s="61" t="e">
        <f t="shared" si="16"/>
        <v>#DIV/0!</v>
      </c>
      <c r="R32" s="61" t="e">
        <f t="shared" si="16"/>
        <v>#DIV/0!</v>
      </c>
      <c r="S32" s="61" t="e">
        <f t="shared" si="16"/>
        <v>#DIV/0!</v>
      </c>
      <c r="T32" s="62" t="e">
        <f t="shared" si="16"/>
        <v>#DIV/0!</v>
      </c>
      <c r="U32" s="77"/>
      <c r="V32" s="77"/>
      <c r="W32" s="69" t="e">
        <f>AVERAGE(D32:T32)</f>
        <v>#DIV/0!</v>
      </c>
      <c r="X32" s="73"/>
      <c r="Y32" s="64" t="e">
        <f t="shared" ref="Y32:AD38" si="17">(Y19-Y4)/Y19</f>
        <v>#DIV/0!</v>
      </c>
      <c r="Z32" s="64" t="e">
        <f t="shared" si="17"/>
        <v>#DIV/0!</v>
      </c>
      <c r="AA32" s="64" t="e">
        <f t="shared" si="17"/>
        <v>#DIV/0!</v>
      </c>
      <c r="AB32" s="64" t="e">
        <f t="shared" si="17"/>
        <v>#DIV/0!</v>
      </c>
      <c r="AC32" s="64" t="e">
        <f t="shared" si="17"/>
        <v>#DIV/0!</v>
      </c>
      <c r="AD32" s="64" t="e">
        <f t="shared" si="17"/>
        <v>#DIV/0!</v>
      </c>
      <c r="AE32" s="73"/>
    </row>
    <row r="33" spans="1:31" ht="23" customHeight="1" x14ac:dyDescent="0.15">
      <c r="A33" s="75"/>
      <c r="B33" s="63" t="s">
        <v>50</v>
      </c>
      <c r="C33" s="64" t="e">
        <f t="shared" si="15"/>
        <v>#DIV/0!</v>
      </c>
      <c r="D33" s="64" t="e">
        <f t="shared" ref="D33:T33" si="18">(D20-D5)/D20</f>
        <v>#DIV/0!</v>
      </c>
      <c r="E33" s="64" t="e">
        <f t="shared" si="18"/>
        <v>#DIV/0!</v>
      </c>
      <c r="F33" s="64" t="e">
        <f t="shared" si="18"/>
        <v>#DIV/0!</v>
      </c>
      <c r="G33" s="64" t="e">
        <f t="shared" si="18"/>
        <v>#DIV/0!</v>
      </c>
      <c r="H33" s="64" t="e">
        <f t="shared" si="18"/>
        <v>#DIV/0!</v>
      </c>
      <c r="I33" s="64" t="e">
        <f t="shared" si="18"/>
        <v>#DIV/0!</v>
      </c>
      <c r="J33" s="64" t="e">
        <f t="shared" si="18"/>
        <v>#DIV/0!</v>
      </c>
      <c r="K33" s="64" t="e">
        <f t="shared" si="18"/>
        <v>#DIV/0!</v>
      </c>
      <c r="L33" s="64" t="e">
        <f t="shared" si="18"/>
        <v>#DIV/0!</v>
      </c>
      <c r="M33" s="64" t="e">
        <f t="shared" si="18"/>
        <v>#DIV/0!</v>
      </c>
      <c r="N33" s="64" t="e">
        <f t="shared" si="18"/>
        <v>#DIV/0!</v>
      </c>
      <c r="O33" s="64" t="e">
        <f t="shared" si="18"/>
        <v>#DIV/0!</v>
      </c>
      <c r="P33" s="64" t="e">
        <f t="shared" si="18"/>
        <v>#DIV/0!</v>
      </c>
      <c r="Q33" s="64" t="e">
        <f t="shared" si="18"/>
        <v>#DIV/0!</v>
      </c>
      <c r="R33" s="64" t="e">
        <f t="shared" si="18"/>
        <v>#DIV/0!</v>
      </c>
      <c r="S33" s="64" t="e">
        <f t="shared" si="18"/>
        <v>#DIV/0!</v>
      </c>
      <c r="T33" s="65" t="e">
        <f t="shared" si="18"/>
        <v>#DIV/0!</v>
      </c>
      <c r="U33" s="77"/>
      <c r="V33" s="77"/>
      <c r="W33" s="70" t="e">
        <f t="shared" ref="W33:W38" si="19">AVERAGE(D33:T33)</f>
        <v>#DIV/0!</v>
      </c>
      <c r="X33" s="73"/>
      <c r="Y33" s="64" t="e">
        <f t="shared" si="17"/>
        <v>#DIV/0!</v>
      </c>
      <c r="Z33" s="64" t="e">
        <f t="shared" si="17"/>
        <v>#DIV/0!</v>
      </c>
      <c r="AA33" s="64" t="e">
        <f t="shared" si="17"/>
        <v>#DIV/0!</v>
      </c>
      <c r="AB33" s="64" t="e">
        <f t="shared" si="17"/>
        <v>#DIV/0!</v>
      </c>
      <c r="AC33" s="64" t="e">
        <f t="shared" si="17"/>
        <v>#DIV/0!</v>
      </c>
      <c r="AD33" s="64" t="e">
        <f t="shared" si="17"/>
        <v>#DIV/0!</v>
      </c>
      <c r="AE33" s="73"/>
    </row>
    <row r="34" spans="1:31" ht="23" customHeight="1" x14ac:dyDescent="0.15">
      <c r="A34" s="75"/>
      <c r="B34" s="63" t="s">
        <v>51</v>
      </c>
      <c r="C34" s="64" t="e">
        <f t="shared" si="15"/>
        <v>#DIV/0!</v>
      </c>
      <c r="D34" s="64" t="e">
        <f t="shared" ref="D34:T34" si="20">(D21-D6)/D21</f>
        <v>#DIV/0!</v>
      </c>
      <c r="E34" s="64" t="e">
        <f t="shared" si="20"/>
        <v>#DIV/0!</v>
      </c>
      <c r="F34" s="64" t="e">
        <f t="shared" si="20"/>
        <v>#DIV/0!</v>
      </c>
      <c r="G34" s="64" t="e">
        <f t="shared" si="20"/>
        <v>#DIV/0!</v>
      </c>
      <c r="H34" s="64" t="e">
        <f t="shared" si="20"/>
        <v>#DIV/0!</v>
      </c>
      <c r="I34" s="64" t="e">
        <f t="shared" si="20"/>
        <v>#DIV/0!</v>
      </c>
      <c r="J34" s="64" t="e">
        <f t="shared" si="20"/>
        <v>#DIV/0!</v>
      </c>
      <c r="K34" s="64" t="e">
        <f t="shared" si="20"/>
        <v>#DIV/0!</v>
      </c>
      <c r="L34" s="64" t="e">
        <f t="shared" si="20"/>
        <v>#DIV/0!</v>
      </c>
      <c r="M34" s="64" t="e">
        <f t="shared" si="20"/>
        <v>#DIV/0!</v>
      </c>
      <c r="N34" s="64" t="e">
        <f t="shared" si="20"/>
        <v>#DIV/0!</v>
      </c>
      <c r="O34" s="64" t="e">
        <f t="shared" si="20"/>
        <v>#DIV/0!</v>
      </c>
      <c r="P34" s="64" t="e">
        <f t="shared" si="20"/>
        <v>#DIV/0!</v>
      </c>
      <c r="Q34" s="64" t="e">
        <f t="shared" si="20"/>
        <v>#DIV/0!</v>
      </c>
      <c r="R34" s="64" t="e">
        <f t="shared" si="20"/>
        <v>#DIV/0!</v>
      </c>
      <c r="S34" s="64" t="e">
        <f t="shared" si="20"/>
        <v>#DIV/0!</v>
      </c>
      <c r="T34" s="65" t="e">
        <f t="shared" si="20"/>
        <v>#DIV/0!</v>
      </c>
      <c r="U34" s="77"/>
      <c r="V34" s="77"/>
      <c r="W34" s="70" t="e">
        <f t="shared" si="19"/>
        <v>#DIV/0!</v>
      </c>
      <c r="X34" s="73"/>
      <c r="Y34" s="64" t="e">
        <f t="shared" si="17"/>
        <v>#DIV/0!</v>
      </c>
      <c r="Z34" s="64" t="e">
        <f t="shared" si="17"/>
        <v>#DIV/0!</v>
      </c>
      <c r="AA34" s="64" t="e">
        <f t="shared" si="17"/>
        <v>#DIV/0!</v>
      </c>
      <c r="AB34" s="64" t="e">
        <f t="shared" si="17"/>
        <v>#DIV/0!</v>
      </c>
      <c r="AC34" s="64" t="e">
        <f t="shared" si="17"/>
        <v>#DIV/0!</v>
      </c>
      <c r="AD34" s="64" t="e">
        <f t="shared" si="17"/>
        <v>#DIV/0!</v>
      </c>
      <c r="AE34" s="73"/>
    </row>
    <row r="35" spans="1:31" ht="23" customHeight="1" x14ac:dyDescent="0.15">
      <c r="A35" s="75"/>
      <c r="B35" s="63" t="s">
        <v>52</v>
      </c>
      <c r="C35" s="64" t="e">
        <f t="shared" si="15"/>
        <v>#DIV/0!</v>
      </c>
      <c r="D35" s="64" t="e">
        <f t="shared" ref="D35:T35" si="21">(D22-D7)/D22</f>
        <v>#DIV/0!</v>
      </c>
      <c r="E35" s="64" t="e">
        <f t="shared" si="21"/>
        <v>#DIV/0!</v>
      </c>
      <c r="F35" s="64" t="e">
        <f t="shared" si="21"/>
        <v>#DIV/0!</v>
      </c>
      <c r="G35" s="64" t="e">
        <f t="shared" si="21"/>
        <v>#DIV/0!</v>
      </c>
      <c r="H35" s="64" t="e">
        <f t="shared" si="21"/>
        <v>#DIV/0!</v>
      </c>
      <c r="I35" s="64" t="e">
        <f t="shared" si="21"/>
        <v>#DIV/0!</v>
      </c>
      <c r="J35" s="64" t="e">
        <f t="shared" si="21"/>
        <v>#DIV/0!</v>
      </c>
      <c r="K35" s="64" t="e">
        <f t="shared" si="21"/>
        <v>#DIV/0!</v>
      </c>
      <c r="L35" s="64" t="e">
        <f t="shared" si="21"/>
        <v>#DIV/0!</v>
      </c>
      <c r="M35" s="64" t="e">
        <f t="shared" si="21"/>
        <v>#DIV/0!</v>
      </c>
      <c r="N35" s="64" t="e">
        <f t="shared" si="21"/>
        <v>#DIV/0!</v>
      </c>
      <c r="O35" s="64" t="e">
        <f t="shared" si="21"/>
        <v>#DIV/0!</v>
      </c>
      <c r="P35" s="64" t="e">
        <f t="shared" si="21"/>
        <v>#DIV/0!</v>
      </c>
      <c r="Q35" s="64" t="e">
        <f t="shared" si="21"/>
        <v>#DIV/0!</v>
      </c>
      <c r="R35" s="64" t="e">
        <f t="shared" si="21"/>
        <v>#DIV/0!</v>
      </c>
      <c r="S35" s="64" t="e">
        <f t="shared" si="21"/>
        <v>#DIV/0!</v>
      </c>
      <c r="T35" s="65" t="e">
        <f t="shared" si="21"/>
        <v>#DIV/0!</v>
      </c>
      <c r="U35" s="77"/>
      <c r="V35" s="77"/>
      <c r="W35" s="70" t="e">
        <f t="shared" si="19"/>
        <v>#DIV/0!</v>
      </c>
      <c r="X35" s="73"/>
      <c r="Y35" s="64" t="e">
        <f t="shared" si="17"/>
        <v>#DIV/0!</v>
      </c>
      <c r="Z35" s="64" t="e">
        <f t="shared" si="17"/>
        <v>#DIV/0!</v>
      </c>
      <c r="AA35" s="64" t="e">
        <f t="shared" si="17"/>
        <v>#DIV/0!</v>
      </c>
      <c r="AB35" s="64" t="e">
        <f t="shared" si="17"/>
        <v>#DIV/0!</v>
      </c>
      <c r="AC35" s="64" t="e">
        <f t="shared" si="17"/>
        <v>#DIV/0!</v>
      </c>
      <c r="AD35" s="64" t="e">
        <f t="shared" si="17"/>
        <v>#DIV/0!</v>
      </c>
      <c r="AE35" s="73"/>
    </row>
    <row r="36" spans="1:31" ht="23" customHeight="1" x14ac:dyDescent="0.15">
      <c r="A36" s="75"/>
      <c r="B36" s="63" t="s">
        <v>53</v>
      </c>
      <c r="C36" s="64" t="e">
        <f t="shared" si="15"/>
        <v>#DIV/0!</v>
      </c>
      <c r="D36" s="64" t="e">
        <f t="shared" ref="D36:T36" si="22">(D23-D8)/D23</f>
        <v>#DIV/0!</v>
      </c>
      <c r="E36" s="64" t="e">
        <f t="shared" si="22"/>
        <v>#DIV/0!</v>
      </c>
      <c r="F36" s="64" t="e">
        <f t="shared" si="22"/>
        <v>#DIV/0!</v>
      </c>
      <c r="G36" s="64" t="e">
        <f t="shared" si="22"/>
        <v>#DIV/0!</v>
      </c>
      <c r="H36" s="64" t="e">
        <f t="shared" si="22"/>
        <v>#DIV/0!</v>
      </c>
      <c r="I36" s="64" t="e">
        <f t="shared" si="22"/>
        <v>#DIV/0!</v>
      </c>
      <c r="J36" s="64" t="e">
        <f t="shared" si="22"/>
        <v>#DIV/0!</v>
      </c>
      <c r="K36" s="64" t="e">
        <f t="shared" si="22"/>
        <v>#DIV/0!</v>
      </c>
      <c r="L36" s="64" t="e">
        <f t="shared" si="22"/>
        <v>#DIV/0!</v>
      </c>
      <c r="M36" s="64" t="e">
        <f t="shared" si="22"/>
        <v>#DIV/0!</v>
      </c>
      <c r="N36" s="64" t="e">
        <f t="shared" si="22"/>
        <v>#DIV/0!</v>
      </c>
      <c r="O36" s="64" t="e">
        <f t="shared" si="22"/>
        <v>#DIV/0!</v>
      </c>
      <c r="P36" s="64" t="e">
        <f t="shared" si="22"/>
        <v>#DIV/0!</v>
      </c>
      <c r="Q36" s="64" t="e">
        <f t="shared" si="22"/>
        <v>#DIV/0!</v>
      </c>
      <c r="R36" s="64" t="e">
        <f t="shared" si="22"/>
        <v>#DIV/0!</v>
      </c>
      <c r="S36" s="64" t="e">
        <f t="shared" si="22"/>
        <v>#DIV/0!</v>
      </c>
      <c r="T36" s="65" t="e">
        <f t="shared" si="22"/>
        <v>#DIV/0!</v>
      </c>
      <c r="U36" s="77"/>
      <c r="V36" s="77"/>
      <c r="W36" s="70" t="e">
        <f t="shared" si="19"/>
        <v>#DIV/0!</v>
      </c>
      <c r="X36" s="73"/>
      <c r="Y36" s="64" t="e">
        <f t="shared" si="17"/>
        <v>#DIV/0!</v>
      </c>
      <c r="Z36" s="64" t="e">
        <f t="shared" si="17"/>
        <v>#DIV/0!</v>
      </c>
      <c r="AA36" s="64" t="e">
        <f t="shared" si="17"/>
        <v>#DIV/0!</v>
      </c>
      <c r="AB36" s="64" t="e">
        <f t="shared" si="17"/>
        <v>#DIV/0!</v>
      </c>
      <c r="AC36" s="64" t="e">
        <f t="shared" si="17"/>
        <v>#DIV/0!</v>
      </c>
      <c r="AD36" s="64" t="e">
        <f t="shared" si="17"/>
        <v>#DIV/0!</v>
      </c>
      <c r="AE36" s="73"/>
    </row>
    <row r="37" spans="1:31" ht="23" customHeight="1" x14ac:dyDescent="0.15">
      <c r="A37" s="75"/>
      <c r="B37" s="63" t="s">
        <v>54</v>
      </c>
      <c r="C37" s="64" t="e">
        <f t="shared" si="15"/>
        <v>#DIV/0!</v>
      </c>
      <c r="D37" s="64" t="e">
        <f t="shared" ref="D37:T37" si="23">(D24-D9)/D24</f>
        <v>#DIV/0!</v>
      </c>
      <c r="E37" s="64" t="e">
        <f t="shared" si="23"/>
        <v>#DIV/0!</v>
      </c>
      <c r="F37" s="64" t="e">
        <f t="shared" si="23"/>
        <v>#DIV/0!</v>
      </c>
      <c r="G37" s="64" t="e">
        <f t="shared" si="23"/>
        <v>#DIV/0!</v>
      </c>
      <c r="H37" s="64" t="e">
        <f t="shared" si="23"/>
        <v>#DIV/0!</v>
      </c>
      <c r="I37" s="64" t="e">
        <f t="shared" si="23"/>
        <v>#DIV/0!</v>
      </c>
      <c r="J37" s="64" t="e">
        <f t="shared" si="23"/>
        <v>#DIV/0!</v>
      </c>
      <c r="K37" s="64" t="e">
        <f t="shared" si="23"/>
        <v>#DIV/0!</v>
      </c>
      <c r="L37" s="64" t="e">
        <f t="shared" si="23"/>
        <v>#DIV/0!</v>
      </c>
      <c r="M37" s="64" t="e">
        <f t="shared" si="23"/>
        <v>#DIV/0!</v>
      </c>
      <c r="N37" s="64" t="e">
        <f t="shared" si="23"/>
        <v>#DIV/0!</v>
      </c>
      <c r="O37" s="64" t="e">
        <f t="shared" si="23"/>
        <v>#DIV/0!</v>
      </c>
      <c r="P37" s="64" t="e">
        <f t="shared" si="23"/>
        <v>#DIV/0!</v>
      </c>
      <c r="Q37" s="64" t="e">
        <f t="shared" si="23"/>
        <v>#DIV/0!</v>
      </c>
      <c r="R37" s="64" t="e">
        <f t="shared" si="23"/>
        <v>#DIV/0!</v>
      </c>
      <c r="S37" s="64" t="e">
        <f t="shared" si="23"/>
        <v>#DIV/0!</v>
      </c>
      <c r="T37" s="65" t="e">
        <f t="shared" si="23"/>
        <v>#DIV/0!</v>
      </c>
      <c r="U37" s="77"/>
      <c r="V37" s="77"/>
      <c r="W37" s="70" t="e">
        <f t="shared" si="19"/>
        <v>#DIV/0!</v>
      </c>
      <c r="X37" s="73"/>
      <c r="Y37" s="64" t="e">
        <f t="shared" si="17"/>
        <v>#DIV/0!</v>
      </c>
      <c r="Z37" s="64" t="e">
        <f t="shared" si="17"/>
        <v>#DIV/0!</v>
      </c>
      <c r="AA37" s="64" t="e">
        <f t="shared" si="17"/>
        <v>#DIV/0!</v>
      </c>
      <c r="AB37" s="64" t="e">
        <f t="shared" si="17"/>
        <v>#DIV/0!</v>
      </c>
      <c r="AC37" s="64" t="e">
        <f t="shared" si="17"/>
        <v>#DIV/0!</v>
      </c>
      <c r="AD37" s="64" t="e">
        <f t="shared" si="17"/>
        <v>#DIV/0!</v>
      </c>
      <c r="AE37" s="73"/>
    </row>
    <row r="38" spans="1:31" ht="23" customHeight="1" thickBot="1" x14ac:dyDescent="0.2">
      <c r="A38" s="75"/>
      <c r="B38" s="66" t="s">
        <v>55</v>
      </c>
      <c r="C38" s="67" t="e">
        <f t="shared" si="15"/>
        <v>#DIV/0!</v>
      </c>
      <c r="D38" s="67" t="e">
        <f t="shared" ref="D38:T38" si="24">(D25-D10)/D25</f>
        <v>#DIV/0!</v>
      </c>
      <c r="E38" s="67" t="e">
        <f t="shared" si="24"/>
        <v>#DIV/0!</v>
      </c>
      <c r="F38" s="67" t="e">
        <f t="shared" si="24"/>
        <v>#DIV/0!</v>
      </c>
      <c r="G38" s="67" t="e">
        <f t="shared" si="24"/>
        <v>#DIV/0!</v>
      </c>
      <c r="H38" s="67" t="e">
        <f t="shared" si="24"/>
        <v>#DIV/0!</v>
      </c>
      <c r="I38" s="67" t="e">
        <f t="shared" si="24"/>
        <v>#DIV/0!</v>
      </c>
      <c r="J38" s="67" t="e">
        <f t="shared" si="24"/>
        <v>#DIV/0!</v>
      </c>
      <c r="K38" s="67" t="e">
        <f t="shared" si="24"/>
        <v>#DIV/0!</v>
      </c>
      <c r="L38" s="67" t="e">
        <f t="shared" si="24"/>
        <v>#DIV/0!</v>
      </c>
      <c r="M38" s="67" t="e">
        <f t="shared" si="24"/>
        <v>#DIV/0!</v>
      </c>
      <c r="N38" s="67" t="e">
        <f t="shared" si="24"/>
        <v>#DIV/0!</v>
      </c>
      <c r="O38" s="67" t="e">
        <f t="shared" si="24"/>
        <v>#DIV/0!</v>
      </c>
      <c r="P38" s="67" t="e">
        <f t="shared" si="24"/>
        <v>#DIV/0!</v>
      </c>
      <c r="Q38" s="67" t="e">
        <f t="shared" si="24"/>
        <v>#DIV/0!</v>
      </c>
      <c r="R38" s="67" t="e">
        <f t="shared" si="24"/>
        <v>#DIV/0!</v>
      </c>
      <c r="S38" s="67" t="e">
        <f t="shared" si="24"/>
        <v>#DIV/0!</v>
      </c>
      <c r="T38" s="68" t="e">
        <f t="shared" si="24"/>
        <v>#DIV/0!</v>
      </c>
      <c r="U38" s="77"/>
      <c r="V38" s="77"/>
      <c r="W38" s="71" t="e">
        <f t="shared" si="19"/>
        <v>#DIV/0!</v>
      </c>
      <c r="X38" s="73"/>
      <c r="Y38" s="64" t="e">
        <f t="shared" si="17"/>
        <v>#DIV/0!</v>
      </c>
      <c r="Z38" s="64" t="e">
        <f t="shared" si="17"/>
        <v>#DIV/0!</v>
      </c>
      <c r="AA38" s="64" t="e">
        <f t="shared" si="17"/>
        <v>#DIV/0!</v>
      </c>
      <c r="AB38" s="64" t="e">
        <f t="shared" si="17"/>
        <v>#DIV/0!</v>
      </c>
      <c r="AC38" s="64" t="e">
        <f t="shared" si="17"/>
        <v>#DIV/0!</v>
      </c>
      <c r="AD38" s="64" t="e">
        <f t="shared" si="17"/>
        <v>#DIV/0!</v>
      </c>
      <c r="AE38" s="73"/>
    </row>
    <row r="39" spans="1:31" x14ac:dyDescent="0.15">
      <c r="A39" s="7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">
    <mergeCell ref="Y1:AD1"/>
    <mergeCell ref="Y31:AD31"/>
  </mergeCells>
  <dataValidations count="1">
    <dataValidation type="list" allowBlank="1" showInputMessage="1" showErrorMessage="1" sqref="C2:T2" xr:uid="{4F954D7F-B9D7-0643-A301-D8E795ADB7AE}">
      <formula1>"Male, Female"</formula1>
    </dataValidation>
  </dataValidations>
  <pageMargins left="0.7" right="0.7" top="0.75" bottom="0.75" header="0.3" footer="0.3"/>
  <ignoredErrors>
    <ignoredError sqref="W4:W25" formulaRange="1"/>
    <ignoredError sqref="V32:W38 D32:T38 AA32 Y33:AD38 Y32:Z32 AB32:AD3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Angeline David</cp:lastModifiedBy>
  <dcterms:created xsi:type="dcterms:W3CDTF">2020-08-31T23:54:15Z</dcterms:created>
  <dcterms:modified xsi:type="dcterms:W3CDTF">2020-09-04T14:04:55Z</dcterms:modified>
</cp:coreProperties>
</file>